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nsta\Desktop\"/>
    </mc:Choice>
  </mc:AlternateContent>
  <bookViews>
    <workbookView xWindow="0" yWindow="0" windowWidth="0" windowHeight="0"/>
  </bookViews>
  <sheets>
    <sheet name="Rekapitulace stavby" sheetId="1" r:id="rId1"/>
    <sheet name="1 - Stavební část" sheetId="2" r:id="rId2"/>
    <sheet name="2 - Vedlejší rozpočtové n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Stavební část'!$C$88:$K$413</definedName>
    <definedName name="_xlnm.Print_Area" localSheetId="1">'1 - Stavební část'!$C$4:$J$39,'1 - Stavební část'!$C$45:$J$70,'1 - Stavební část'!$C$76:$K$413</definedName>
    <definedName name="_xlnm.Print_Titles" localSheetId="1">'1 - Stavební část'!$88:$88</definedName>
    <definedName name="_xlnm._FilterDatabase" localSheetId="2" hidden="1">'2 - Vedlejší rozpočtové n...'!$C$82:$K$104</definedName>
    <definedName name="_xlnm.Print_Area" localSheetId="2">'2 - Vedlejší rozpočtové n...'!$C$4:$J$39,'2 - Vedlejší rozpočtové n...'!$C$45:$J$64,'2 - Vedlejší rozpočtové n...'!$C$70:$K$104</definedName>
    <definedName name="_xlnm.Print_Titles" localSheetId="2">'2 - Vedlejší rozpočtové n...'!$82:$82</definedName>
    <definedName name="_xlnm.Print_Area" localSheetId="3">'Seznam figur'!$C$4:$G$43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01"/>
  <c r="BH101"/>
  <c r="BG101"/>
  <c r="BF101"/>
  <c r="T101"/>
  <c r="T100"/>
  <c r="R101"/>
  <c r="R100"/>
  <c r="P101"/>
  <c r="P100"/>
  <c r="BI97"/>
  <c r="BH97"/>
  <c r="BG97"/>
  <c r="BF97"/>
  <c r="T97"/>
  <c r="R97"/>
  <c r="P97"/>
  <c r="BI94"/>
  <c r="BH94"/>
  <c r="BG94"/>
  <c r="BF94"/>
  <c r="T94"/>
  <c r="R94"/>
  <c r="P94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2" r="J37"/>
  <c r="J36"/>
  <c i="1" r="AY55"/>
  <c i="2" r="J35"/>
  <c i="1" r="AX55"/>
  <c i="2" r="BI411"/>
  <c r="BH411"/>
  <c r="BG411"/>
  <c r="BF411"/>
  <c r="T411"/>
  <c r="T410"/>
  <c r="R411"/>
  <c r="R410"/>
  <c r="P411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88"/>
  <c r="BH288"/>
  <c r="BG288"/>
  <c r="BF288"/>
  <c r="T288"/>
  <c r="R288"/>
  <c r="P288"/>
  <c r="BI281"/>
  <c r="BH281"/>
  <c r="BG281"/>
  <c r="BF281"/>
  <c r="T281"/>
  <c r="R281"/>
  <c r="P281"/>
  <c r="BI275"/>
  <c r="BH275"/>
  <c r="BG275"/>
  <c r="BF275"/>
  <c r="T275"/>
  <c r="R275"/>
  <c r="P275"/>
  <c r="BI270"/>
  <c r="BH270"/>
  <c r="BG270"/>
  <c r="BF270"/>
  <c r="T270"/>
  <c r="R270"/>
  <c r="P270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1"/>
  <c r="BH231"/>
  <c r="BG231"/>
  <c r="BF231"/>
  <c r="T231"/>
  <c r="T230"/>
  <c r="R231"/>
  <c r="R230"/>
  <c r="P231"/>
  <c r="P230"/>
  <c r="BI228"/>
  <c r="BH228"/>
  <c r="BG228"/>
  <c r="BF228"/>
  <c r="T228"/>
  <c r="R228"/>
  <c r="P228"/>
  <c r="BI226"/>
  <c r="BH226"/>
  <c r="BG226"/>
  <c r="BF226"/>
  <c r="T226"/>
  <c r="R226"/>
  <c r="P226"/>
  <c r="BI221"/>
  <c r="BH221"/>
  <c r="BG221"/>
  <c r="BF221"/>
  <c r="T221"/>
  <c r="T220"/>
  <c r="R221"/>
  <c r="R220"/>
  <c r="P221"/>
  <c r="P220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0"/>
  <c r="BH170"/>
  <c r="BG170"/>
  <c r="BF170"/>
  <c r="T170"/>
  <c r="R170"/>
  <c r="P170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0"/>
  <c r="BH140"/>
  <c r="BG140"/>
  <c r="BF140"/>
  <c r="T140"/>
  <c r="R140"/>
  <c r="P140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BK150"/>
  <c r="J270"/>
  <c r="J183"/>
  <c r="J134"/>
  <c r="J369"/>
  <c r="BK406"/>
  <c r="J394"/>
  <c r="BK106"/>
  <c r="J178"/>
  <c r="J114"/>
  <c r="BK328"/>
  <c r="BK114"/>
  <c r="J406"/>
  <c r="BK312"/>
  <c r="J96"/>
  <c r="J231"/>
  <c r="BK170"/>
  <c r="BK344"/>
  <c r="J352"/>
  <c r="J335"/>
  <c r="BK158"/>
  <c r="J241"/>
  <c r="J312"/>
  <c r="BK365"/>
  <c r="BK211"/>
  <c r="J120"/>
  <c r="BK297"/>
  <c r="J254"/>
  <c r="J140"/>
  <c r="BK338"/>
  <c r="J297"/>
  <c r="BK379"/>
  <c r="J411"/>
  <c r="BK208"/>
  <c r="J158"/>
  <c r="J318"/>
  <c r="BK246"/>
  <c i="3" r="BK97"/>
  <c i="2" r="BK326"/>
  <c r="BK369"/>
  <c r="J382"/>
  <c r="BK372"/>
  <c r="J372"/>
  <c r="J356"/>
  <c r="BK359"/>
  <c r="BK186"/>
  <c r="BK129"/>
  <c r="J275"/>
  <c r="BK376"/>
  <c r="J204"/>
  <c r="J390"/>
  <c r="J338"/>
  <c r="J300"/>
  <c r="BK241"/>
  <c i="3" r="BK89"/>
  <c i="2" r="J386"/>
  <c r="J359"/>
  <c r="BK120"/>
  <c r="BK318"/>
  <c r="J106"/>
  <c r="BK226"/>
  <c r="BK92"/>
  <c r="BK324"/>
  <c r="BK348"/>
  <c r="J320"/>
  <c r="BK386"/>
  <c r="J258"/>
  <c r="BK262"/>
  <c r="BK231"/>
  <c r="J170"/>
  <c r="J262"/>
  <c r="BK178"/>
  <c r="BK402"/>
  <c r="J376"/>
  <c r="J196"/>
  <c r="J154"/>
  <c r="J211"/>
  <c r="BK304"/>
  <c r="BK356"/>
  <c r="BK124"/>
  <c r="J186"/>
  <c r="BK331"/>
  <c r="BK294"/>
  <c r="BK281"/>
  <c r="J326"/>
  <c i="3" r="BK101"/>
  <c i="2" r="BK183"/>
  <c r="J307"/>
  <c r="BK102"/>
  <c r="J281"/>
  <c r="J228"/>
  <c r="J344"/>
  <c r="J324"/>
  <c i="3" r="J89"/>
  <c i="2" r="BK307"/>
  <c r="BK96"/>
  <c r="J246"/>
  <c r="BK110"/>
  <c r="BK398"/>
  <c r="BK221"/>
  <c r="J331"/>
  <c i="3" r="J97"/>
  <c i="2" r="BK288"/>
  <c r="BK140"/>
  <c r="J221"/>
  <c i="3" r="J101"/>
  <c i="2" r="J102"/>
  <c r="BK300"/>
  <c r="J226"/>
  <c r="BK411"/>
  <c r="BK204"/>
  <c r="BK320"/>
  <c r="J288"/>
  <c r="BK237"/>
  <c r="BK254"/>
  <c r="BK196"/>
  <c r="BK228"/>
  <c r="BK316"/>
  <c r="BK335"/>
  <c r="J348"/>
  <c r="J402"/>
  <c r="J304"/>
  <c r="BK352"/>
  <c r="J200"/>
  <c r="J110"/>
  <c r="J124"/>
  <c r="J328"/>
  <c r="J365"/>
  <c r="BK394"/>
  <c r="J192"/>
  <c r="J379"/>
  <c r="BK154"/>
  <c r="J208"/>
  <c r="BK390"/>
  <c r="BK275"/>
  <c r="J150"/>
  <c i="3" r="J94"/>
  <c i="2" r="J294"/>
  <c r="J398"/>
  <c i="3" r="BK94"/>
  <c i="2" r="BK382"/>
  <c i="3" r="J86"/>
  <c i="2" r="BK270"/>
  <c r="BK200"/>
  <c r="BK192"/>
  <c r="J92"/>
  <c i="1" r="AS54"/>
  <c i="2" r="BK258"/>
  <c r="J316"/>
  <c i="3" r="BK86"/>
  <c i="2" r="J237"/>
  <c r="BK134"/>
  <c r="J129"/>
  <c l="1" r="T91"/>
  <c r="BK236"/>
  <c r="J236"/>
  <c r="J65"/>
  <c r="BK293"/>
  <c r="J293"/>
  <c r="J66"/>
  <c r="P311"/>
  <c r="R311"/>
  <c r="R91"/>
  <c r="BK225"/>
  <c r="J225"/>
  <c r="J63"/>
  <c r="BK311"/>
  <c r="J311"/>
  <c r="J67"/>
  <c r="BK385"/>
  <c r="J385"/>
  <c r="J68"/>
  <c i="3" r="BK85"/>
  <c r="J85"/>
  <c r="J61"/>
  <c r="BK93"/>
  <c r="J93"/>
  <c r="J62"/>
  <c r="T93"/>
  <c i="2" r="BK91"/>
  <c r="J91"/>
  <c r="J61"/>
  <c r="R225"/>
  <c r="R236"/>
  <c r="P293"/>
  <c r="T385"/>
  <c i="3" r="R85"/>
  <c i="2" r="P225"/>
  <c r="T236"/>
  <c r="R293"/>
  <c r="R385"/>
  <c i="3" r="T85"/>
  <c r="T84"/>
  <c r="T83"/>
  <c i="2" r="P91"/>
  <c r="P90"/>
  <c r="P89"/>
  <c i="1" r="AU55"/>
  <c i="2" r="P236"/>
  <c r="T293"/>
  <c r="P385"/>
  <c i="3" r="P85"/>
  <c r="P93"/>
  <c i="2" r="T225"/>
  <c r="T311"/>
  <c i="3" r="R93"/>
  <c i="2" r="BK410"/>
  <c r="J410"/>
  <c r="J69"/>
  <c r="BK220"/>
  <c r="J220"/>
  <c r="J62"/>
  <c r="BK230"/>
  <c r="J230"/>
  <c r="J64"/>
  <c i="3" r="BK100"/>
  <c r="J100"/>
  <c r="J63"/>
  <c r="F55"/>
  <c r="BE94"/>
  <c r="BE86"/>
  <c r="BE89"/>
  <c r="BE97"/>
  <c i="2" r="BK90"/>
  <c r="J90"/>
  <c r="J60"/>
  <c i="3" r="E73"/>
  <c r="J52"/>
  <c r="BE101"/>
  <c i="2" r="J52"/>
  <c r="BE114"/>
  <c r="BE170"/>
  <c r="E48"/>
  <c r="F55"/>
  <c r="BE140"/>
  <c r="BE183"/>
  <c r="BE270"/>
  <c r="BE275"/>
  <c r="BE382"/>
  <c r="BE402"/>
  <c r="BE150"/>
  <c r="BE200"/>
  <c r="BE204"/>
  <c r="BE208"/>
  <c r="BE288"/>
  <c r="BE294"/>
  <c r="BE324"/>
  <c r="BE326"/>
  <c r="BE356"/>
  <c r="BE154"/>
  <c r="BE158"/>
  <c r="BE178"/>
  <c r="BE196"/>
  <c r="BE237"/>
  <c r="BE241"/>
  <c r="BE246"/>
  <c r="BE258"/>
  <c r="BE297"/>
  <c r="BE92"/>
  <c r="BE124"/>
  <c r="BE226"/>
  <c r="BE228"/>
  <c r="BE231"/>
  <c r="BE281"/>
  <c r="BE320"/>
  <c r="BE328"/>
  <c r="BE338"/>
  <c r="BE359"/>
  <c r="BE365"/>
  <c r="BE369"/>
  <c r="BE386"/>
  <c r="BE406"/>
  <c r="BE134"/>
  <c r="BE192"/>
  <c r="BE211"/>
  <c r="BE254"/>
  <c r="BE304"/>
  <c r="BE307"/>
  <c r="BE312"/>
  <c r="BE331"/>
  <c r="BE335"/>
  <c r="BE352"/>
  <c r="BE372"/>
  <c r="BE379"/>
  <c r="BE394"/>
  <c r="BE398"/>
  <c r="BE110"/>
  <c r="BE129"/>
  <c r="BE186"/>
  <c r="BE262"/>
  <c r="BE316"/>
  <c r="BE318"/>
  <c r="BE348"/>
  <c r="BE376"/>
  <c r="BE411"/>
  <c r="BE96"/>
  <c r="BE102"/>
  <c r="BE106"/>
  <c r="BE120"/>
  <c r="BE221"/>
  <c r="BE300"/>
  <c r="BE344"/>
  <c r="BE390"/>
  <c i="3" r="F37"/>
  <c i="1" r="BD56"/>
  <c i="3" r="F34"/>
  <c i="1" r="BA56"/>
  <c i="2" r="J34"/>
  <c i="1" r="AW55"/>
  <c i="3" r="J34"/>
  <c i="1" r="AW56"/>
  <c i="3" r="F36"/>
  <c i="1" r="BC56"/>
  <c i="2" r="F34"/>
  <c i="1" r="BA55"/>
  <c i="2" r="F37"/>
  <c i="1" r="BD55"/>
  <c i="2" r="F36"/>
  <c i="1" r="BC55"/>
  <c i="2" r="F35"/>
  <c i="1" r="BB55"/>
  <c i="3" r="F35"/>
  <c i="1" r="BB56"/>
  <c i="3" l="1" r="P84"/>
  <c r="P83"/>
  <c i="1" r="AU56"/>
  <c i="2" r="R90"/>
  <c r="R89"/>
  <c i="3" r="R84"/>
  <c r="R83"/>
  <c i="2" r="T90"/>
  <c r="T89"/>
  <c i="3" r="BK84"/>
  <c r="BK83"/>
  <c r="J83"/>
  <c r="J59"/>
  <c i="2" r="BK89"/>
  <c r="J89"/>
  <c r="F33"/>
  <c i="1" r="AZ55"/>
  <c i="2" r="J33"/>
  <c i="1" r="AV55"/>
  <c r="AT55"/>
  <c r="AU54"/>
  <c i="2" r="J30"/>
  <c i="1" r="AG55"/>
  <c i="3" r="J33"/>
  <c i="1" r="AV56"/>
  <c r="AT56"/>
  <c r="BC54"/>
  <c r="AY54"/>
  <c r="BB54"/>
  <c r="W31"/>
  <c r="BA54"/>
  <c r="AW54"/>
  <c r="AK30"/>
  <c i="3" r="F33"/>
  <c i="1" r="AZ56"/>
  <c r="BD54"/>
  <c r="W33"/>
  <c i="3" l="1" r="J84"/>
  <c r="J60"/>
  <c i="1" r="AN55"/>
  <c i="2" r="J59"/>
  <c r="J39"/>
  <c i="3" r="J30"/>
  <c i="1" r="AG56"/>
  <c r="AZ54"/>
  <c r="AV54"/>
  <c r="AK29"/>
  <c r="AX54"/>
  <c r="W32"/>
  <c r="W30"/>
  <c i="3" l="1" r="J39"/>
  <c i="1" r="AN56"/>
  <c r="AG54"/>
  <c r="AK26"/>
  <c r="AK35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<sst xmlns="http://schemas.openxmlformats.org/spreadsheetml/2006/main">
  <si>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</si>
  <si>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</si>
  <si>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</si>
  <si>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</si>
  <si>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</si>
  <si>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{2f066e12-b508-475c-afff-8ddbb46d269b}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</si>
  <si>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</si>
  <si>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</si>
  <si>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</si>
  <si>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</si>
  <si>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</si>
  <si>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</si>
  <si>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</si>
  <si>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</si>
  <si>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1104-07-21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</si>
  <si>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</si>
  <si>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</si>
  <si>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Výstavba parkoviště u bývalého obytného bloku 11 - Bečov</t>
  </si>
  <si>
    <t>KSO:</t>
  </si>
  <si>
    <t/>
  </si>
  <si>
    <t>CC-CZ:</t>
  </si>
  <si>
    <t>Místo:</t>
  </si>
  <si>
    <t xml:space="preserve"> </t>
  </si>
  <si>
    <t>Datum:</t>
  </si>
  <si>
    <t>12. 7. 2021</t>
  </si>
  <si>
    <t>Zadavatel:</t>
  </si>
  <si>
    <t>IČ:</t>
  </si>
  <si>
    <t>Obec Bečov</t>
  </si>
  <si>
    <t>DIČ:</t>
  </si>
  <si>
    <t>Účastník:</t>
  </si>
  <si>
    <t>Vyplň údaj</t>
  </si>
  <si>
    <t>Projektant:</t>
  </si>
  <si>
    <t>48288802</t>
  </si>
  <si>
    <t>REAL-INVESTA spol.s r.o.</t>
  </si>
  <si>
    <t>True</t>
  </si>
  <si>
    <t>Zpracovatel:</t>
  </si>
  <si>
    <t>ing.Žílová Helena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</si>
  <si>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</si>
  <si>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</si>
  <si>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</si>
  <si>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</si>
  <si>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</si>
  <si>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</si>
  <si>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</si>
  <si>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</si>
  <si>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</si>
  <si>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</si>
  <si>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</si>
  <si>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</si>
  <si>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</si>
  <si>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</si>
  <si>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</si>
  <si>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</si>
  <si>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</si>
  <si>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</si>
  <si>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</si>
  <si>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</si>
  <si>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</si>
  <si>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</si>
  <si>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</si>
  <si>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</si>
  <si>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</si>
  <si>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</si>
  <si>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</si>
  <si>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</si>
  <si>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</si>
  <si>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</si>
  <si>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</si>
  <si>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</si>
  <si>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</si>
  <si>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</si>
  <si>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</si>
  <si>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</si>
  <si>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</si>
  <si>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</si>
  <si>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</si>
  <si>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</si>
  <si>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</si>
  <si>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</si>
  <si>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</si>
  <si>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</si>
  <si>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{2be82592-7c7c-4528-a651-366a348d5cac}</t>
  </si>
  <si>
    <t>2</t>
  </si>
  <si>
    <t>Vedlejší rozpočtové náklady</t>
  </si>
  <si>
    <t>{266571c6-d963-4f10-aa66-732346f75370}</t>
  </si>
  <si>
    <t>drén</t>
  </si>
  <si>
    <t>flex PVC</t>
  </si>
  <si>
    <t>m</t>
  </si>
  <si>
    <t>33</t>
  </si>
  <si>
    <t>ornice</t>
  </si>
  <si>
    <t>ornice tl.20cm</t>
  </si>
  <si>
    <t>m3</t>
  </si>
  <si>
    <t>35,91</t>
  </si>
  <si>
    <t>KRYCÍ LIST SOUPISU PRACÍ</t>
  </si>
  <si>
    <t>stání</t>
  </si>
  <si>
    <t>celková plocha parkovacího stání</t>
  </si>
  <si>
    <t>m2</t>
  </si>
  <si>
    <t>554,08</t>
  </si>
  <si>
    <t>zeleň</t>
  </si>
  <si>
    <t>celková plocha zeleně z příčných řezů z tabulky kubatru</t>
  </si>
  <si>
    <t>239,4</t>
  </si>
  <si>
    <t>Objekt:</t>
  </si>
  <si>
    <t>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</si>
  <si>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</si>
  <si>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</si>
  <si>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</si>
  <si>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</si>
  <si>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</si>
  <si>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</si>
  <si>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</si>
  <si>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</si>
  <si>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</si>
  <si>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</si>
  <si>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</si>
  <si>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</si>
  <si>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</si>
  <si>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</si>
  <si>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</si>
  <si>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</si>
  <si>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</si>
  <si>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</si>
  <si>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</si>
  <si>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</si>
  <si>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</si>
  <si>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</si>
  <si>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</si>
  <si>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</si>
  <si>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</si>
  <si>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</si>
  <si>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</si>
  <si>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</si>
  <si>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</si>
  <si>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</si>
  <si>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</si>
  <si>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</si>
  <si>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</si>
  <si>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</si>
  <si>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CS ÚRS 2024 02</t>
  </si>
  <si>
    <t>4</t>
  </si>
  <si>
    <t>1423283653</t>
  </si>
  <si>
    <t>PP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</si>
  <si>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</si>
  <si>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Online PSC</t>
  </si>
  <si>
    <t>https://podminky.urs.cz/item/CS_URS_2024_02/113106123</t>
  </si>
  <si>
    <t>VV</t>
  </si>
  <si>
    <t>1,6+1,7"stávající chodník pro napojení</t>
  </si>
  <si>
    <t>113154518</t>
  </si>
  <si>
    <t>Frézování živičného krytu tl 100 mm pruh š do 0,5 m pl do 500 m2</t>
  </si>
  <si>
    <t>1545281871</t>
  </si>
  <si>
    <t>Frézování živičného podkladu nebo krytu s naložením hmot na dopravní prostředek plochy do 500 m2 pruhu šířky do 0,5 m, tloušťky vrstvy 100 mm</t>
  </si>
  <si>
    <t>https://podminky.urs.cz/item/CS_URS_2024_02/113154518</t>
  </si>
  <si>
    <t>143"stáv. komunikace</t>
  </si>
  <si>
    <t>145,5"nová stání</t>
  </si>
  <si>
    <t>Součet</t>
  </si>
  <si>
    <t>3</t>
  </si>
  <si>
    <t>113155518</t>
  </si>
  <si>
    <t>Frézování betonového krytu tl 100 mm pl do 500 m2</t>
  </si>
  <si>
    <t>-766206684</t>
  </si>
  <si>
    <t>Frézování betonového podkladu nebo krytu s naložením hmot na dopravní prostředek plochy do 500 m2 tloušťky vrstvy 100 mm</t>
  </si>
  <si>
    <t>https://podminky.urs.cz/item/CS_URS_2024_02/113155518</t>
  </si>
  <si>
    <t>105,3"stáv. komunikace</t>
  </si>
  <si>
    <t>113202111</t>
  </si>
  <si>
    <t>Vytrhání obrub krajníků obrubníků stojatých</t>
  </si>
  <si>
    <t>-800732563</t>
  </si>
  <si>
    <t>Vytrhání obrub s vybouráním lože, s přemístěním hmot na skládku na vzdálenost do 3 m nebo s naložením na dopravní prostředek z krajníků nebo obrubníků stojatých</t>
  </si>
  <si>
    <t>https://podminky.urs.cz/item/CS_URS_2024_02/113202111</t>
  </si>
  <si>
    <t>24,4+23,9</t>
  </si>
  <si>
    <t>5</t>
  </si>
  <si>
    <t>113204111</t>
  </si>
  <si>
    <t>Vytrhání obrub záhonových</t>
  </si>
  <si>
    <t>-642599624</t>
  </si>
  <si>
    <t>Vytrhání obrub s vybouráním lože, s přemístěním hmot na skládku na vzdálenost do 3 m nebo s naložením na dopravní prostředek záhonových</t>
  </si>
  <si>
    <t>https://podminky.urs.cz/item/CS_URS_2024_02/113204111</t>
  </si>
  <si>
    <t>0,9*2+1,3*2</t>
  </si>
  <si>
    <t>6</t>
  </si>
  <si>
    <t>122252203</t>
  </si>
  <si>
    <t>Odkopávky a prokopávky nezapažené pro silnice a dálnice v hornině třídy těžitelnosti I objem do 100 m3 strojně</t>
  </si>
  <si>
    <t>-830795599</t>
  </si>
  <si>
    <t>Odkopávky a prokopávky nezapažené pro silnice a dálnice strojně v hornině třídy těžitelnosti I do 100 m3</t>
  </si>
  <si>
    <t>https://podminky.urs.cz/item/CS_URS_2024_02/122252203</t>
  </si>
  <si>
    <t>(5,3+28,3)*0,45"pro komunikaci</t>
  </si>
  <si>
    <t>137,8*0,42+137,8*0,42"pro stání</t>
  </si>
  <si>
    <t>7</t>
  </si>
  <si>
    <t>131151100</t>
  </si>
  <si>
    <t>Hloubení jam nezapažených v hornině třídy těžitelnosti I skupiny 1 a 2 objem do 20 m3 strojně</t>
  </si>
  <si>
    <t>-2026716943</t>
  </si>
  <si>
    <t>Hloubení nezapažených jam a zářezů strojně s urovnáním dna do předepsaného profilu a spádu v hornině třídy těžitelnosti I skupiny 1 a 2 do 20 m3</t>
  </si>
  <si>
    <t>https://podminky.urs.cz/item/CS_URS_2024_02/131151100</t>
  </si>
  <si>
    <t>1"vedle stání č.12</t>
  </si>
  <si>
    <t>8</t>
  </si>
  <si>
    <t>131151103</t>
  </si>
  <si>
    <t>Hloubení jam nezapažených v hornině třídy těžitelnosti I skupiny 1 a 2 objem do 100 m3 strojně</t>
  </si>
  <si>
    <t>-1424240062</t>
  </si>
  <si>
    <t>Hloubení nezapažených jam a zářezů strojně s urovnáním dna do předepsaného profilu a spádu v hornině třídy těžitelnosti I skupiny 1 a 2 přes 50 do 100 m3</t>
  </si>
  <si>
    <t>https://podminky.urs.cz/item/CS_URS_2024_02/131151103</t>
  </si>
  <si>
    <t>vsakovací drén</t>
  </si>
  <si>
    <t>32*3*1</t>
  </si>
  <si>
    <t>9</t>
  </si>
  <si>
    <t>132112121</t>
  </si>
  <si>
    <t>Hloubení zapažených rýh šířky do 800 mm v soudržných horninách třídy těžitelnosti I skupiny 1 a 2 ručně</t>
  </si>
  <si>
    <t>-1865497342</t>
  </si>
  <si>
    <t>Hloubení zapažených rýh šířky do 800 mm ručně s urovnáním dna do předepsaného profilu a spádu v hornině třídy těžitelnosti I skupiny 1 a 2 soudržných</t>
  </si>
  <si>
    <t>https://podminky.urs.cz/item/CS_URS_2024_02/132112121</t>
  </si>
  <si>
    <t>Propojení z vpustí do drenážní jámy</t>
  </si>
  <si>
    <t>2*(3,9*0,3*0,6)</t>
  </si>
  <si>
    <t>10</t>
  </si>
  <si>
    <t>132151101</t>
  </si>
  <si>
    <t>Hloubení rýh nezapažených š do 800 mm v hornině třídy těžitelnosti I skupiny 1 a 2 objem do 20 m3 strojně</t>
  </si>
  <si>
    <t>-1856866842</t>
  </si>
  <si>
    <t>Hloubení nezapažených rýh šířky do 800 mm strojně s urovnáním dna do předepsaného profilu a spádu v hornině třídy těžitelnosti I skupiny 1 a 2 do 20 m3</t>
  </si>
  <si>
    <t>https://podminky.urs.cz/item/CS_URS_2024_02/132151101</t>
  </si>
  <si>
    <t>(141,6-24,4-23,9)*0,3*0,3"pro obrubníky</t>
  </si>
  <si>
    <t>drén*0,5*0,4</t>
  </si>
  <si>
    <t>11</t>
  </si>
  <si>
    <t>162751117</t>
  </si>
  <si>
    <t>Vodorovné přemístění přes 9 000 do 10000 m výkopku/sypaniny z horniny třídy těžitelnosti I skupiny 1 až 3</t>
  </si>
  <si>
    <t>-1559675906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</si>
  <si>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</si>
  <si>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</si>
  <si>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zeleň*0,15</t>
  </si>
  <si>
    <t>14,997+1"rýhy+jáma</t>
  </si>
  <si>
    <t>130,872"odkopávky</t>
  </si>
  <si>
    <t>"vsakovací drén" 96</t>
  </si>
  <si>
    <t>12</t>
  </si>
  <si>
    <t>M</t>
  </si>
  <si>
    <t>10364101</t>
  </si>
  <si>
    <t>zemina pro terénní úpravy - ornice</t>
  </si>
  <si>
    <t>t</t>
  </si>
  <si>
    <t>1907625603</t>
  </si>
  <si>
    <t>6,21*1,8 "Přepočtené koeficientem množství</t>
  </si>
  <si>
    <t>13</t>
  </si>
  <si>
    <t>167151101</t>
  </si>
  <si>
    <t>Nakládání výkopku z hornin třídy těžitelnosti I skupiny 1 až 3 do 100 m3</t>
  </si>
  <si>
    <t>-1857588683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</si>
  <si>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</si>
  <si>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</si>
  <si>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14</t>
  </si>
  <si>
    <t>171201221</t>
  </si>
  <si>
    <t>Poplatek za uložení na skládce (skládkovné) zeminy a kamení kód odpadu 17 05 04</t>
  </si>
  <si>
    <t>1554556266</t>
  </si>
  <si>
    <t>Poplatek za uložení stavebního odpadu na skládce (skládkovné) zeminy a kamení zatříděného do Katalogu odpadů pod kódem 17 05 04</t>
  </si>
  <si>
    <t>https://podminky.urs.cz/item/CS_URS_2024_02/171201221</t>
  </si>
  <si>
    <t>(32*3*1)*1,6</t>
  </si>
  <si>
    <t>397,873*1,8 "Přepočtené koeficientem množství</t>
  </si>
  <si>
    <t>171251201</t>
  </si>
  <si>
    <t>Uložení sypaniny na skládky nebo meziskládky</t>
  </si>
  <si>
    <t>-880730826</t>
  </si>
  <si>
    <t>Uložení sypaniny na skládky nebo meziskládky bez hutnění s upravením uložené sypaniny do předepsaného tvaru</t>
  </si>
  <si>
    <t>https://podminky.urs.cz/item/CS_URS_2024_02/171251201</t>
  </si>
  <si>
    <t>16</t>
  </si>
  <si>
    <t>175111101</t>
  </si>
  <si>
    <t>Obsypání potrubí ručně sypaninou bez prohození, uloženou do 3 m</t>
  </si>
  <si>
    <t>-336835054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</si>
  <si>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</si>
  <si>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https://podminky.urs.cz/item/CS_URS_2024_02/175111101</t>
  </si>
  <si>
    <t>2*(3,9*0,3*0,4)</t>
  </si>
  <si>
    <t>17</t>
  </si>
  <si>
    <t>58331351</t>
  </si>
  <si>
    <t>kamenivo těžené drobné frakce 0/4</t>
  </si>
  <si>
    <t>272960711</t>
  </si>
  <si>
    <t>0,936*2 'Přepočtené koeficientem množství</t>
  </si>
  <si>
    <t>18</t>
  </si>
  <si>
    <t>175151101</t>
  </si>
  <si>
    <t>Obsypání potrubí strojně sypaninou bez prohození, uloženou do 3 m</t>
  </si>
  <si>
    <t>-362010863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</si>
  <si>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</si>
  <si>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https://podminky.urs.cz/item/CS_URS_2024_02/175151101</t>
  </si>
  <si>
    <t>drén*0,4*0,5</t>
  </si>
  <si>
    <t>1*1*0,85"jáma pro vyústění drénu</t>
  </si>
  <si>
    <t>19</t>
  </si>
  <si>
    <t>58343930</t>
  </si>
  <si>
    <t>kamenivo drcené hrubé frakce 16/32</t>
  </si>
  <si>
    <t>-799703665</t>
  </si>
  <si>
    <t>6,6*2 "Přepočtené koeficientem množství</t>
  </si>
  <si>
    <t>20</t>
  </si>
  <si>
    <t>181111121</t>
  </si>
  <si>
    <t>Plošná úprava terénu do 500 m2 zemina skupiny 1 až 4 nerovnosti přes 100 do 150 mm v rovinně a svahu do 1:5</t>
  </si>
  <si>
    <t>162664381</t>
  </si>
  <si>
    <t>Plošná úprava terénu v zemině skupiny 1 až 4 s urovnáním povrchu bez doplnění ornice souvislé plochy do 500 m2 při nerovnostech terénu přes 100 do 150 mm v rovině nebo na svahu do 1:5</t>
  </si>
  <si>
    <t>https://podminky.urs.cz/item/CS_URS_2024_02/181111121</t>
  </si>
  <si>
    <t>181351103</t>
  </si>
  <si>
    <t>Rozprostření ornice tl vrstvy do 200 mm pl přes 100 do 500 m2 v rovině nebo ve svahu do 1:5 strojně</t>
  </si>
  <si>
    <t>-1711314243</t>
  </si>
  <si>
    <t>Rozprostření a urovnání ornice v rovině nebo ve svahu sklonu do 1:5 strojně při souvislé ploše přes 100 do 500 m2, tl. vrstvy do 200 mm</t>
  </si>
  <si>
    <t>https://podminky.urs.cz/item/CS_URS_2024_02/181351103</t>
  </si>
  <si>
    <t>22</t>
  </si>
  <si>
    <t>181411131</t>
  </si>
  <si>
    <t>Založení parkového trávníku výsevem pl do 1000 m2 v rovině a ve svahu do 1:5</t>
  </si>
  <si>
    <t>-1207535590</t>
  </si>
  <si>
    <t>Založení trávníku na půdě předem připravené plochy do 1000 m2 výsevem včetně utažení parkového v rovině nebo na svahu do 1:5</t>
  </si>
  <si>
    <t>https://podminky.urs.cz/item/CS_URS_2024_02/181411131</t>
  </si>
  <si>
    <t>36,7+3,7+1*1+33*6</t>
  </si>
  <si>
    <t>23</t>
  </si>
  <si>
    <t>00572410</t>
  </si>
  <si>
    <t>osivo směs travní parková</t>
  </si>
  <si>
    <t>kg</t>
  </si>
  <si>
    <t>68641847</t>
  </si>
  <si>
    <t>239,4*0,02 "Přepočtené koeficientem množství</t>
  </si>
  <si>
    <t>24</t>
  </si>
  <si>
    <t>181951112</t>
  </si>
  <si>
    <t>Úprava pláně v hornině třídy těžitelnosti I skupiny 1 až 3 se zhutněním strojně</t>
  </si>
  <si>
    <t>345144393</t>
  </si>
  <si>
    <t>Úprava pláně vyrovnáním výškových rozdílů strojně v hornině třídy těžitelnosti I, skupiny 1 až 3 se zhutněním</t>
  </si>
  <si>
    <t>https://podminky.urs.cz/item/CS_URS_2024_02/181951112</t>
  </si>
  <si>
    <t>5,3+28,2"ŠD konstrukce asf.vozovky</t>
  </si>
  <si>
    <t>3,38</t>
  </si>
  <si>
    <t>141,6*0,3"pod sil.obrubníky</t>
  </si>
  <si>
    <t>"drenážní jáma" 32*3</t>
  </si>
  <si>
    <t>Zakládání</t>
  </si>
  <si>
    <t>25</t>
  </si>
  <si>
    <t>211531111</t>
  </si>
  <si>
    <t>Výplň odvodňovacích žeber nebo trativodů kamenivem hrubým drceným frakce 16 až 63 mm</t>
  </si>
  <si>
    <t>-78855715</t>
  </si>
  <si>
    <t>Výplň kamenivem do rýh odvodňovacích žeber nebo trativodů bez zhutnění, s úpravou povrchu výplně kamenivem hrubým drceným frakce 16 až 63 mm</t>
  </si>
  <si>
    <t>https://podminky.urs.cz/item/CS_URS_2024_02/211531111</t>
  </si>
  <si>
    <t>"drenážní jáma" 32*3*1</t>
  </si>
  <si>
    <t>Svislé a kompletní konstrukce</t>
  </si>
  <si>
    <t>26</t>
  </si>
  <si>
    <t>38613010R</t>
  </si>
  <si>
    <t>Montáž odlučovače ropných látek polyetylenového průtoku 3 l/s</t>
  </si>
  <si>
    <t>kus</t>
  </si>
  <si>
    <t>1430444737</t>
  </si>
  <si>
    <t>Montáž sorbčních šachet 4l/s</t>
  </si>
  <si>
    <t>27</t>
  </si>
  <si>
    <t>5624153R</t>
  </si>
  <si>
    <t>odlučovač ropných látek plastový (PE) průtok 3L/s objem jímky 950L provedení základní</t>
  </si>
  <si>
    <t>-133131043</t>
  </si>
  <si>
    <t>Sorpční vpust NS4</t>
  </si>
  <si>
    <t>Vodorovné konstrukce</t>
  </si>
  <si>
    <t>28</t>
  </si>
  <si>
    <t>451572111</t>
  </si>
  <si>
    <t>Lože pod potrubí otevřený výkop z kameniva drobného těženého</t>
  </si>
  <si>
    <t>298515257</t>
  </si>
  <si>
    <t>Lože pod potrubí, stoky a drobné objekty v otevřeném výkopu z kameniva drobného těženého 0 až 4 mm</t>
  </si>
  <si>
    <t>https://podminky.urs.cz/item/CS_URS_2024_02/451572111</t>
  </si>
  <si>
    <t>2*(3,9*0,3*0,1)</t>
  </si>
  <si>
    <t>Komunikace pozemní</t>
  </si>
  <si>
    <t>29</t>
  </si>
  <si>
    <t>564851111</t>
  </si>
  <si>
    <t>Podklad ze štěrkodrtě ŠD plochy přes 100 m2 tl 150 mm</t>
  </si>
  <si>
    <t>-884919473</t>
  </si>
  <si>
    <t>Podklad ze štěrkodrti ŠD s rozprostřením a zhutněním plochy přes 100 m2, po zhutnění tl. 150 mm</t>
  </si>
  <si>
    <t>https://podminky.urs.cz/item/CS_URS_2024_02/564851111</t>
  </si>
  <si>
    <t>"kolmá parkovací stání"(6,35*31,85)*2</t>
  </si>
  <si>
    <t>30</t>
  </si>
  <si>
    <t>566301111</t>
  </si>
  <si>
    <t>Úprava krytu z kameniva drceného pro nový kryt s doplněním kameniva drceného přes 0,04 do 0,06 m3/m2</t>
  </si>
  <si>
    <t>1278492444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</si>
  <si>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</si>
  <si>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https://podminky.urs.cz/item/CS_URS_2024_02/566301111</t>
  </si>
  <si>
    <t>vyrovnání účelové komunikace na parkovišti</t>
  </si>
  <si>
    <t>4,4*33+77,8</t>
  </si>
  <si>
    <t>31</t>
  </si>
  <si>
    <t>596211110</t>
  </si>
  <si>
    <t>Kladení zámkové dlažby komunikací pro pěší ručně tl 60 mm skupiny A pl do 50 m2</t>
  </si>
  <si>
    <t>834645646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</si>
  <si>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</si>
  <si>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https://podminky.urs.cz/item/CS_URS_2024_02/596211110</t>
  </si>
  <si>
    <t xml:space="preserve">"slepecká dlažba" </t>
  </si>
  <si>
    <t>(1,6*0,4)*2</t>
  </si>
  <si>
    <t>část chodníku</t>
  </si>
  <si>
    <t>2*1,05</t>
  </si>
  <si>
    <t>32</t>
  </si>
  <si>
    <t>59245018</t>
  </si>
  <si>
    <t>dlažba skladebná betonová 200x100mm tl 60mm přírodní</t>
  </si>
  <si>
    <t>-1215545335</t>
  </si>
  <si>
    <t>2,1</t>
  </si>
  <si>
    <t>1,9*1,03 "Přepočtené koeficientem množství</t>
  </si>
  <si>
    <t>59245006</t>
  </si>
  <si>
    <t>dlažba pro nevidomé betonová 200x100mm tl 60mm barevná</t>
  </si>
  <si>
    <t>1071138673</t>
  </si>
  <si>
    <t>1,28</t>
  </si>
  <si>
    <t>1,4*1,03 "Přepočtené koeficientem množství</t>
  </si>
  <si>
    <t>34</t>
  </si>
  <si>
    <t>596211114</t>
  </si>
  <si>
    <t>Příplatek za kombinaci dvou barev u kladení betonových dlažeb komunikací pro pěší ručně tl 60 mm skupiny A</t>
  </si>
  <si>
    <t>-1403913048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</si>
  <si>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</si>
  <si>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https://podminky.urs.cz/item/CS_URS_2024_02/596211114</t>
  </si>
  <si>
    <t>35</t>
  </si>
  <si>
    <t>596211214</t>
  </si>
  <si>
    <t>Příplatek za kombinaci dvou barev u kladení betonových dlažeb komunikací pro pěší ručně tl 80 mm skupiny A</t>
  </si>
  <si>
    <t>441390299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</si>
  <si>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Příplatek k cenám za dlažbu z prvků dvou barev</t>
  </si>
  <si>
    <t>https://podminky.urs.cz/item/CS_URS_2024_02/596211214</t>
  </si>
  <si>
    <t xml:space="preserve">Vodorovné značení V 10b - řádek dlažby odlišné barvy </t>
  </si>
  <si>
    <t>22*(4,5*0,14)</t>
  </si>
  <si>
    <t>36</t>
  </si>
  <si>
    <t>596212212</t>
  </si>
  <si>
    <t>Kladení zámkové dlažby pozemních komunikací ručně tl 80 mm skupiny A pl přes 100 do 300 m2</t>
  </si>
  <si>
    <t>903839751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</si>
  <si>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</si>
  <si>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https://podminky.urs.cz/item/CS_URS_2024_02/596212212</t>
  </si>
  <si>
    <t>"výkres situace místní komunikace - odměřeno z PDF" 274,08</t>
  </si>
  <si>
    <t>klasická</t>
  </si>
  <si>
    <t>"parkovací stání - odměřeno z PDF" 140*2</t>
  </si>
  <si>
    <t>37</t>
  </si>
  <si>
    <t>59245013</t>
  </si>
  <si>
    <t>dlažba zámková betonová tvaru I 200x165mm tl 80mm přírodní</t>
  </si>
  <si>
    <t>-1262342764</t>
  </si>
  <si>
    <t>"odpočet barevného pruhu stání V 10b" -13,86</t>
  </si>
  <si>
    <t>540,22*1,05 'Přepočtené koeficientem množství</t>
  </si>
  <si>
    <t>38</t>
  </si>
  <si>
    <t>59245010</t>
  </si>
  <si>
    <t>dlažba zámková betonová tvaru I 200x165mm tl 80mm barevná</t>
  </si>
  <si>
    <t>-1476766204</t>
  </si>
  <si>
    <t>13,86*1,05 'Přepočtené koeficientem množství</t>
  </si>
  <si>
    <t>Trubní vedení</t>
  </si>
  <si>
    <t>39</t>
  </si>
  <si>
    <t>72117191R</t>
  </si>
  <si>
    <t>Potrubí z PP propojení potrubí DN 110</t>
  </si>
  <si>
    <t>-1205457905</t>
  </si>
  <si>
    <t>Propojení potrubí DN 110 do drenážní jámy vč. dodání trub</t>
  </si>
  <si>
    <t>2*3,9</t>
  </si>
  <si>
    <t>40</t>
  </si>
  <si>
    <t>871218113.1</t>
  </si>
  <si>
    <t>Kladení drenážního potrubí z plastických hmot do připravené rýhy z flexibilního PVC, průměru do160 mm</t>
  </si>
  <si>
    <t>1786084721</t>
  </si>
  <si>
    <t>41</t>
  </si>
  <si>
    <t>28611225</t>
  </si>
  <si>
    <t>trubka drenážní flexibilní celoperforovaná PVC-U SN 4 DN 160 pro meliorace, dočasné nebo odlehčovací drenáže</t>
  </si>
  <si>
    <t>1806769389</t>
  </si>
  <si>
    <t>33*1,01 "Přepočtené koeficientem množství</t>
  </si>
  <si>
    <t>42</t>
  </si>
  <si>
    <t>899132111</t>
  </si>
  <si>
    <t>Výměna (výšková úprava) poklopu kanalizačního samonivelačního s ošetřením podkladu hloubky do 25 cm</t>
  </si>
  <si>
    <t>754594364</t>
  </si>
  <si>
    <t>Výměna (výšková úprava) poklopu kanalizačního s rámem samonivelačním s ošetřením podkladních vrstev hloubky do 25 cm</t>
  </si>
  <si>
    <t>https://podminky.urs.cz/item/CS_URS_2024_02/899132111</t>
  </si>
  <si>
    <t>43</t>
  </si>
  <si>
    <t>899661312</t>
  </si>
  <si>
    <t>Zřízení filtračního obalu drenážních trubek DN přes 130 do 200 mm</t>
  </si>
  <si>
    <t>-1316319738</t>
  </si>
  <si>
    <t>Zřízení filtračního obalu drenážních trubek ze skelné tkaniny, slaměných rohoží apod. proti zarůstání kořeny, zanášení zemitými částicemi nebo pískem DN přes 130 do 200</t>
  </si>
  <si>
    <t>https://podminky.urs.cz/item/CS_URS_2024_02/899661312</t>
  </si>
  <si>
    <t>Ostatní konstrukce a práce, bourání</t>
  </si>
  <si>
    <t>44</t>
  </si>
  <si>
    <t>914111111</t>
  </si>
  <si>
    <t>Montáž svislé dopravní značky do velikosti 1 m2 objímkami na sloupek nebo konzolu</t>
  </si>
  <si>
    <t>-1154039629</t>
  </si>
  <si>
    <t>Montáž svislé dopravní značky základní velikosti do 1 m2 objímkami na sloupky nebo konzoly</t>
  </si>
  <si>
    <t>https://podminky.urs.cz/item/CS_URS_2024_02/914111111</t>
  </si>
  <si>
    <t>3+1</t>
  </si>
  <si>
    <t>45</t>
  </si>
  <si>
    <t>40445625</t>
  </si>
  <si>
    <t>informativní značky provozní IP8, IP9, IP11-IP13 500x700mm</t>
  </si>
  <si>
    <t>-239793056</t>
  </si>
  <si>
    <t>46</t>
  </si>
  <si>
    <t>40445608</t>
  </si>
  <si>
    <t>značky upravující přednost P1, P4 700mm</t>
  </si>
  <si>
    <t>-735643010</t>
  </si>
  <si>
    <t>47</t>
  </si>
  <si>
    <t>914511111</t>
  </si>
  <si>
    <t>Montáž sloupku dopravních značek délky do 3,5 m s betonovým základem</t>
  </si>
  <si>
    <t>1931529523</t>
  </si>
  <si>
    <t>Montáž sloupku dopravních značek délky do 3,5 m do betonového základu</t>
  </si>
  <si>
    <t>https://podminky.urs.cz/item/CS_URS_2024_02/914511111</t>
  </si>
  <si>
    <t>48</t>
  </si>
  <si>
    <t>40445225</t>
  </si>
  <si>
    <t>sloupek pro dopravní značku Zn D 60mm v 3,5m</t>
  </si>
  <si>
    <t>-808599989</t>
  </si>
  <si>
    <t>49</t>
  </si>
  <si>
    <t>40445253</t>
  </si>
  <si>
    <t>víčko plastové na sloupek D 60mm</t>
  </si>
  <si>
    <t>CS ÚRS 2021 01</t>
  </si>
  <si>
    <t>-859194766</t>
  </si>
  <si>
    <t>50</t>
  </si>
  <si>
    <t>40445256</t>
  </si>
  <si>
    <t>svorka upínací na sloupek dopravní značky D 60mm</t>
  </si>
  <si>
    <t>-1682008678</t>
  </si>
  <si>
    <t>4,000*2</t>
  </si>
  <si>
    <t>51</t>
  </si>
  <si>
    <t>915231112</t>
  </si>
  <si>
    <t>Vodorovné dopravní značení přechody pro chodce, šipky, symboly retroreflexní bílý plast</t>
  </si>
  <si>
    <t>1727009911</t>
  </si>
  <si>
    <t>Vodorovné dopravní značení stříkaným plastem přechody pro chodce, šipky, symboly nápisy bílé retroreflexní</t>
  </si>
  <si>
    <t>https://podminky.urs.cz/item/CS_URS_2024_02/915231112</t>
  </si>
  <si>
    <t>2*1</t>
  </si>
  <si>
    <t>52</t>
  </si>
  <si>
    <t>915621111</t>
  </si>
  <si>
    <t>Předznačení vodorovného plošného značení</t>
  </si>
  <si>
    <t>1698652064</t>
  </si>
  <si>
    <t>Předznačení pro vodorovné značení stříkané barvou nebo prováděné z nátěrových hmot plošné šipky, symboly, nápisy</t>
  </si>
  <si>
    <t>https://podminky.urs.cz/item/CS_URS_2024_02/915621111</t>
  </si>
  <si>
    <t>53</t>
  </si>
  <si>
    <t>916131213</t>
  </si>
  <si>
    <t>Osazení silničního obrubníku betonového stojatého s boční opěrou do lože z betonu prostého</t>
  </si>
  <si>
    <t>1669592444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</si>
  <si>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</si>
  <si>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</si>
  <si>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141,6"15/25</t>
  </si>
  <si>
    <t>33,2+32,3+0,9+1,3+1,3+0,9"10/25</t>
  </si>
  <si>
    <t>54</t>
  </si>
  <si>
    <t>59217031</t>
  </si>
  <si>
    <t>obrubník silniční betonový 1000x150x250mm</t>
  </si>
  <si>
    <t>-101933646</t>
  </si>
  <si>
    <t>141,6-3,36-4-3,9-18,837</t>
  </si>
  <si>
    <t>111,503*1,05 "Přepočtené koeficientem množství</t>
  </si>
  <si>
    <t>55</t>
  </si>
  <si>
    <t>59217029</t>
  </si>
  <si>
    <t>obrubník silniční betonový nájezdový 1000x150x150mm</t>
  </si>
  <si>
    <t>-1511833299</t>
  </si>
  <si>
    <t>2*1,6</t>
  </si>
  <si>
    <t>3,2*1,05 'Přepočtené koeficientem množství</t>
  </si>
  <si>
    <t>56</t>
  </si>
  <si>
    <t>59217076</t>
  </si>
  <si>
    <t>obrubník silniční betonový přechodový 1000x150x250mm</t>
  </si>
  <si>
    <t>-66947177</t>
  </si>
  <si>
    <t>přechod</t>
  </si>
  <si>
    <t>57</t>
  </si>
  <si>
    <t>59217077</t>
  </si>
  <si>
    <t>obrubník silniční rohový betonový 250x250x250mm</t>
  </si>
  <si>
    <t>-1358910325</t>
  </si>
  <si>
    <t>6*0,65</t>
  </si>
  <si>
    <t>58</t>
  </si>
  <si>
    <t>59217078</t>
  </si>
  <si>
    <t>obrubník silniční obloukový betonový R 0,5-2m 150x250mm</t>
  </si>
  <si>
    <t>-1791153869</t>
  </si>
  <si>
    <t>"poloměr 2 m" 4*0,78+7*0,78+6*0,78</t>
  </si>
  <si>
    <t>"poloměr 0,5 m" 6*0,78</t>
  </si>
  <si>
    <t>17,94*1,05 'Přepočtené koeficientem množství</t>
  </si>
  <si>
    <t>59</t>
  </si>
  <si>
    <t>59217017</t>
  </si>
  <si>
    <t>obrubník betonový chodníkový 1000x100x250mm</t>
  </si>
  <si>
    <t>1954974612</t>
  </si>
  <si>
    <t>33,2+32,3+0,9+1,3+1,3+0,9"100/10/25</t>
  </si>
  <si>
    <t>69,9*1,02 "Přepočtené koeficientem množství</t>
  </si>
  <si>
    <t>60</t>
  </si>
  <si>
    <t>919122112</t>
  </si>
  <si>
    <t>Těsnění spár zálivkou za tepla pro komůrky š 10 mm hl 25 mm s těsnicím profilem</t>
  </si>
  <si>
    <t>-604130386</t>
  </si>
  <si>
    <t>Utěsnění dilatačních spár zálivkou za tepla v cementobetonovém nebo živičném krytu včetně adhezního nátěru s těsnicím profilem pod zálivkou, pro komůrky šířky 10 mm, hloubky 25 mm</t>
  </si>
  <si>
    <t>https://podminky.urs.cz/item/CS_URS_2024_02/919122112</t>
  </si>
  <si>
    <t>61</t>
  </si>
  <si>
    <t>919726122</t>
  </si>
  <si>
    <t>Geotextilie pro ochranu, separaci a filtraci netkaná měrná hm přes 200 do 300 g/m2</t>
  </si>
  <si>
    <t>-318004438</t>
  </si>
  <si>
    <t>Geotextilie netkaná pro ochranu, separaci nebo filtraci měrná hmotnost přes 200 do 300 g/m2</t>
  </si>
  <si>
    <t>https://podminky.urs.cz/item/CS_URS_2024_02/919726122</t>
  </si>
  <si>
    <t>"obalení vsakovací jámy" 32*3+2*(32*1)+2*(3*1)+2*(32*3)</t>
  </si>
  <si>
    <t>62</t>
  </si>
  <si>
    <t>919726123.1</t>
  </si>
  <si>
    <t>Geotextilie netkaná sorpční Reo Fibroil</t>
  </si>
  <si>
    <t>1753734894</t>
  </si>
  <si>
    <t xml:space="preserve">Geotextilie netkaná sorpční </t>
  </si>
  <si>
    <t>63</t>
  </si>
  <si>
    <t>919731122</t>
  </si>
  <si>
    <t>Zarovnání styčné plochy podkladu nebo krytu živičného tl přes 50 do 100 mm</t>
  </si>
  <si>
    <t>1958923971</t>
  </si>
  <si>
    <t>Zarovnání styčné plochy podkladu nebo krytu podél vybourané části komunikace nebo zpevněné plochy živičné tl. přes 50 do 100 mm</t>
  </si>
  <si>
    <t>https://podminky.urs.cz/item/CS_URS_2024_02/919731122</t>
  </si>
  <si>
    <t>64</t>
  </si>
  <si>
    <t>919735112</t>
  </si>
  <si>
    <t>Řezání stávajícího živičného krytu hl přes 50 do 100 mm</t>
  </si>
  <si>
    <t>1476604947</t>
  </si>
  <si>
    <t>Řezání stávajícího živičného krytu nebo podkladu hloubky přes 50 do 100 mm</t>
  </si>
  <si>
    <t>https://podminky.urs.cz/item/CS_URS_2024_02/919735112</t>
  </si>
  <si>
    <t>997</t>
  </si>
  <si>
    <t>Přesun sutě</t>
  </si>
  <si>
    <t>65</t>
  </si>
  <si>
    <t>997221551</t>
  </si>
  <si>
    <t>Vodorovná doprava suti ze sypkých materiálů do 1 km</t>
  </si>
  <si>
    <t>1157491778</t>
  </si>
  <si>
    <t>Vodorovná doprava suti bez naložení, ale se složením a s hrubým urovnáním ze sypkých materiálů, na vzdálenost do 1 km</t>
  </si>
  <si>
    <t>https://podminky.urs.cz/item/CS_URS_2024_02/997221551</t>
  </si>
  <si>
    <t>66,355+26,957</t>
  </si>
  <si>
    <t>66</t>
  </si>
  <si>
    <t>997221559</t>
  </si>
  <si>
    <t>Příplatek ZKD 1 km u vodorovné dopravy suti ze sypkých materiálů</t>
  </si>
  <si>
    <t>-1551034635</t>
  </si>
  <si>
    <t>Vodorovná doprava suti bez naložení, ale se složením a s hrubým urovnáním Příplatek k ceně za každý další započatý 1 km přes 1 km</t>
  </si>
  <si>
    <t>https://podminky.urs.cz/item/CS_URS_2024_02/997221559</t>
  </si>
  <si>
    <t>93,312*14 "Přepočtené koeficientem množství</t>
  </si>
  <si>
    <t>67</t>
  </si>
  <si>
    <t>997221561</t>
  </si>
  <si>
    <t>Vodorovná doprava suti z kusových materiálů do 1 km</t>
  </si>
  <si>
    <t>1627856942</t>
  </si>
  <si>
    <t>Vodorovná doprava suti bez naložení, ale se složením a s hrubým urovnáním z kusových materiálů, na vzdálenost do 1 km</t>
  </si>
  <si>
    <t>https://podminky.urs.cz/item/CS_URS_2024_02/997221561</t>
  </si>
  <si>
    <t>0,858+9,902+0,176+1,86</t>
  </si>
  <si>
    <t>68</t>
  </si>
  <si>
    <t>997221569</t>
  </si>
  <si>
    <t>Příplatek ZKD 1 km u vodorovné dopravy suti z kusových materiálů</t>
  </si>
  <si>
    <t>425031046</t>
  </si>
  <si>
    <t>https://podminky.urs.cz/item/CS_URS_2024_02/997221569</t>
  </si>
  <si>
    <t>12,796*14 "Přepočtené koeficientem množství</t>
  </si>
  <si>
    <t>69</t>
  </si>
  <si>
    <t>997221615</t>
  </si>
  <si>
    <t>Poplatek za uložení na skládce (skládkovné) stavebního odpadu betonového kód odpadu 17 01 01</t>
  </si>
  <si>
    <t>716648519</t>
  </si>
  <si>
    <t>Poplatek za uložení stavebního odpadu na skládce (skládkovné) z prostého betonu zatříděného do Katalogu odpadů pod kódem 17 01 01</t>
  </si>
  <si>
    <t>https://podminky.urs.cz/item/CS_URS_2024_02/997221615</t>
  </si>
  <si>
    <t>26,957+9,902+0,176+0,858+1,86</t>
  </si>
  <si>
    <t>70</t>
  </si>
  <si>
    <t>997221645</t>
  </si>
  <si>
    <t>Poplatek za uložení na skládce (skládkovné) odpadu asfaltového bez dehtu kód odpadu 17 03 02</t>
  </si>
  <si>
    <t>-1011972946</t>
  </si>
  <si>
    <t>Poplatek za uložení stavebního odpadu na skládce (skládkovné) asfaltového bez obsahu dehtu zatříděného do Katalogu odpadů pod kódem 17 03 02</t>
  </si>
  <si>
    <t>https://podminky.urs.cz/item/CS_URS_2024_02/997221645</t>
  </si>
  <si>
    <t>66,355</t>
  </si>
  <si>
    <t>998</t>
  </si>
  <si>
    <t>Přesun hmot</t>
  </si>
  <si>
    <t>71</t>
  </si>
  <si>
    <t>998223011</t>
  </si>
  <si>
    <t>Přesun hmot pro pozemní komunikace s krytem dlážděným</t>
  </si>
  <si>
    <t>-694151124</t>
  </si>
  <si>
    <t>Přesun hmot pro pozemní komunikace s krytem dlážděným dopravní vzdálenost do 200 m jakékoliv délky objektu</t>
  </si>
  <si>
    <t>https://podminky.urs.cz/item/CS_URS_2024_02/998223011</t>
  </si>
  <si>
    <t>2 -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</si>
  <si>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</si>
  <si>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</si>
  <si>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</si>
  <si>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</si>
  <si>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</si>
  <si>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VRN1</t>
  </si>
  <si>
    <t>Průzkumné, geodetické a projektové práce</t>
  </si>
  <si>
    <t>012002000</t>
  </si>
  <si>
    <t>Geodetické práce</t>
  </si>
  <si>
    <t>Kč</t>
  </si>
  <si>
    <t>1024</t>
  </si>
  <si>
    <t>91065500</t>
  </si>
  <si>
    <t>https://podminky.urs.cz/item/CS_URS_2021_01/012002000</t>
  </si>
  <si>
    <t>013254000</t>
  </si>
  <si>
    <t>Dokumentace skutečného provedení stavby</t>
  </si>
  <si>
    <t>-1401736820</t>
  </si>
  <si>
    <t>https://podminky.urs.cz/item/CS_URS_2021_01/013254000</t>
  </si>
  <si>
    <t>P</t>
  </si>
  <si>
    <t>Poznámka k položce:_x000d_
provedení skutečné dokumentace 2x v tištěné podobě potvrzené zhotovitelem a 1x v dwg geodetického zaměření skutečného provedení</t>
  </si>
  <si>
    <t>VRN3</t>
  </si>
  <si>
    <t>Zařízení staveniště</t>
  </si>
  <si>
    <t>030001000</t>
  </si>
  <si>
    <t>1638534147</t>
  </si>
  <si>
    <t>https://podminky.urs.cz/item/CS_URS_2021_01/030001000</t>
  </si>
  <si>
    <t>034303000</t>
  </si>
  <si>
    <t>Dopravní značení na staveništi</t>
  </si>
  <si>
    <t>CS ÚRS 2020 01</t>
  </si>
  <si>
    <t>-792227930</t>
  </si>
  <si>
    <t>Poznámka k položce:_x000d_
Zajištění povolení zvláštního užívání pro realizaci stavby vč. osazení a údržby přechodného dopravního značení po celou dobu výstavby</t>
  </si>
  <si>
    <t>VRN9</t>
  </si>
  <si>
    <t>Ostatní náklady</t>
  </si>
  <si>
    <t>094002000</t>
  </si>
  <si>
    <t>Ostatní náklady související s výstavbou</t>
  </si>
  <si>
    <t>-1360240056</t>
  </si>
  <si>
    <t>https://podminky.urs.cz/item/CS_URS_2021_01/094002000</t>
  </si>
  <si>
    <t>Poznámka k položce:_x000d_
mimo jiné:_x000d_
-další náklady nutné ke zdárnému dokončení díla</t>
  </si>
  <si>
    <t>SEZNAM FIGUR</t>
  </si>
  <si>
    <t>Výměra</t>
  </si>
  <si>
    <t>Použití figury:</t>
  </si>
  <si>
    <t>klasická zámková dlažba na stání OSSP+0,8m2 mezery v obrubnících</t>
  </si>
  <si>
    <t>živice</t>
  </si>
  <si>
    <t>asfaltaová vozovka</t>
  </si>
  <si>
    <t>274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</si>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</sst>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23" TargetMode="External" /><Relationship Id="rId2" Type="http://schemas.openxmlformats.org/officeDocument/2006/relationships/hyperlink" Target="https://podminky.urs.cz/item/CS_URS_2024_02/113154518" TargetMode="External" /><Relationship Id="rId3" Type="http://schemas.openxmlformats.org/officeDocument/2006/relationships/hyperlink" Target="https://podminky.urs.cz/item/CS_URS_2024_02/113155518" TargetMode="External" /><Relationship Id="rId4" Type="http://schemas.openxmlformats.org/officeDocument/2006/relationships/hyperlink" Target="https://podminky.urs.cz/item/CS_URS_2024_02/113202111" TargetMode="External" /><Relationship Id="rId5" Type="http://schemas.openxmlformats.org/officeDocument/2006/relationships/hyperlink" Target="https://podminky.urs.cz/item/CS_URS_2024_02/113204111" TargetMode="External" /><Relationship Id="rId6" Type="http://schemas.openxmlformats.org/officeDocument/2006/relationships/hyperlink" Target="https://podminky.urs.cz/item/CS_URS_2024_02/122252203" TargetMode="External" /><Relationship Id="rId7" Type="http://schemas.openxmlformats.org/officeDocument/2006/relationships/hyperlink" Target="https://podminky.urs.cz/item/CS_URS_2024_02/131151100" TargetMode="External" /><Relationship Id="rId8" Type="http://schemas.openxmlformats.org/officeDocument/2006/relationships/hyperlink" Target="https://podminky.urs.cz/item/CS_URS_2024_02/131151103" TargetMode="External" /><Relationship Id="rId9" Type="http://schemas.openxmlformats.org/officeDocument/2006/relationships/hyperlink" Target="https://podminky.urs.cz/item/CS_URS_2024_02/132112121" TargetMode="External" /><Relationship Id="rId10" Type="http://schemas.openxmlformats.org/officeDocument/2006/relationships/hyperlink" Target="https://podminky.urs.cz/item/CS_URS_2024_02/132151101" TargetMode="External" /><Relationship Id="rId11" Type="http://schemas.openxmlformats.org/officeDocument/2006/relationships/hyperlink" Target="https://podminky.urs.cz/item/CS_URS_2024_02/162751117" TargetMode="External" /><Relationship Id="rId12" Type="http://schemas.openxmlformats.org/officeDocument/2006/relationships/hyperlink" Target="https://podminky.urs.cz/item/CS_URS_2024_02/167151101" TargetMode="External" /><Relationship Id="rId13" Type="http://schemas.openxmlformats.org/officeDocument/2006/relationships/hyperlink" Target="https://podminky.urs.cz/item/CS_URS_2024_02/171201221" TargetMode="External" /><Relationship Id="rId14" Type="http://schemas.openxmlformats.org/officeDocument/2006/relationships/hyperlink" Target="https://podminky.urs.cz/item/CS_URS_2024_02/171251201" TargetMode="External" /><Relationship Id="rId15" Type="http://schemas.openxmlformats.org/officeDocument/2006/relationships/hyperlink" Target="https://podminky.urs.cz/item/CS_URS_2024_02/175111101" TargetMode="External" /><Relationship Id="rId16" Type="http://schemas.openxmlformats.org/officeDocument/2006/relationships/hyperlink" Target="https://podminky.urs.cz/item/CS_URS_2024_02/175151101" TargetMode="External" /><Relationship Id="rId17" Type="http://schemas.openxmlformats.org/officeDocument/2006/relationships/hyperlink" Target="https://podminky.urs.cz/item/CS_URS_2024_02/181111121" TargetMode="External" /><Relationship Id="rId18" Type="http://schemas.openxmlformats.org/officeDocument/2006/relationships/hyperlink" Target="https://podminky.urs.cz/item/CS_URS_2024_02/181351103" TargetMode="External" /><Relationship Id="rId19" Type="http://schemas.openxmlformats.org/officeDocument/2006/relationships/hyperlink" Target="https://podminky.urs.cz/item/CS_URS_2024_02/181411131" TargetMode="External" /><Relationship Id="rId20" Type="http://schemas.openxmlformats.org/officeDocument/2006/relationships/hyperlink" Target="https://podminky.urs.cz/item/CS_URS_2024_02/181951112" TargetMode="External" /><Relationship Id="rId21" Type="http://schemas.openxmlformats.org/officeDocument/2006/relationships/hyperlink" Target="https://podminky.urs.cz/item/CS_URS_2024_02/211531111" TargetMode="External" /><Relationship Id="rId22" Type="http://schemas.openxmlformats.org/officeDocument/2006/relationships/hyperlink" Target="https://podminky.urs.cz/item/CS_URS_2024_02/451572111" TargetMode="External" /><Relationship Id="rId23" Type="http://schemas.openxmlformats.org/officeDocument/2006/relationships/hyperlink" Target="https://podminky.urs.cz/item/CS_URS_2024_02/564851111" TargetMode="External" /><Relationship Id="rId24" Type="http://schemas.openxmlformats.org/officeDocument/2006/relationships/hyperlink" Target="https://podminky.urs.cz/item/CS_URS_2024_02/566301111" TargetMode="External" /><Relationship Id="rId25" Type="http://schemas.openxmlformats.org/officeDocument/2006/relationships/hyperlink" Target="https://podminky.urs.cz/item/CS_URS_2024_02/596211110" TargetMode="External" /><Relationship Id="rId26" Type="http://schemas.openxmlformats.org/officeDocument/2006/relationships/hyperlink" Target="https://podminky.urs.cz/item/CS_URS_2024_02/596211114" TargetMode="External" /><Relationship Id="rId27" Type="http://schemas.openxmlformats.org/officeDocument/2006/relationships/hyperlink" Target="https://podminky.urs.cz/item/CS_URS_2024_02/596211214" TargetMode="External" /><Relationship Id="rId28" Type="http://schemas.openxmlformats.org/officeDocument/2006/relationships/hyperlink" Target="https://podminky.urs.cz/item/CS_URS_2024_02/596212212" TargetMode="External" /><Relationship Id="rId29" Type="http://schemas.openxmlformats.org/officeDocument/2006/relationships/hyperlink" Target="https://podminky.urs.cz/item/CS_URS_2024_02/899132111" TargetMode="External" /><Relationship Id="rId30" Type="http://schemas.openxmlformats.org/officeDocument/2006/relationships/hyperlink" Target="https://podminky.urs.cz/item/CS_URS_2024_02/899661312" TargetMode="External" /><Relationship Id="rId31" Type="http://schemas.openxmlformats.org/officeDocument/2006/relationships/hyperlink" Target="https://podminky.urs.cz/item/CS_URS_2024_02/914111111" TargetMode="External" /><Relationship Id="rId32" Type="http://schemas.openxmlformats.org/officeDocument/2006/relationships/hyperlink" Target="https://podminky.urs.cz/item/CS_URS_2024_02/914511111" TargetMode="External" /><Relationship Id="rId33" Type="http://schemas.openxmlformats.org/officeDocument/2006/relationships/hyperlink" Target="https://podminky.urs.cz/item/CS_URS_2024_02/915231112" TargetMode="External" /><Relationship Id="rId34" Type="http://schemas.openxmlformats.org/officeDocument/2006/relationships/hyperlink" Target="https://podminky.urs.cz/item/CS_URS_2024_02/915621111" TargetMode="External" /><Relationship Id="rId35" Type="http://schemas.openxmlformats.org/officeDocument/2006/relationships/hyperlink" Target="https://podminky.urs.cz/item/CS_URS_2024_02/916131213" TargetMode="External" /><Relationship Id="rId36" Type="http://schemas.openxmlformats.org/officeDocument/2006/relationships/hyperlink" Target="https://podminky.urs.cz/item/CS_URS_2024_02/919122112" TargetMode="External" /><Relationship Id="rId37" Type="http://schemas.openxmlformats.org/officeDocument/2006/relationships/hyperlink" Target="https://podminky.urs.cz/item/CS_URS_2024_02/919726122" TargetMode="External" /><Relationship Id="rId38" Type="http://schemas.openxmlformats.org/officeDocument/2006/relationships/hyperlink" Target="https://podminky.urs.cz/item/CS_URS_2024_02/919731122" TargetMode="External" /><Relationship Id="rId39" Type="http://schemas.openxmlformats.org/officeDocument/2006/relationships/hyperlink" Target="https://podminky.urs.cz/item/CS_URS_2024_02/919735112" TargetMode="External" /><Relationship Id="rId40" Type="http://schemas.openxmlformats.org/officeDocument/2006/relationships/hyperlink" Target="https://podminky.urs.cz/item/CS_URS_2024_02/997221551" TargetMode="External" /><Relationship Id="rId41" Type="http://schemas.openxmlformats.org/officeDocument/2006/relationships/hyperlink" Target="https://podminky.urs.cz/item/CS_URS_2024_02/997221559" TargetMode="External" /><Relationship Id="rId42" Type="http://schemas.openxmlformats.org/officeDocument/2006/relationships/hyperlink" Target="https://podminky.urs.cz/item/CS_URS_2024_02/997221561" TargetMode="External" /><Relationship Id="rId43" Type="http://schemas.openxmlformats.org/officeDocument/2006/relationships/hyperlink" Target="https://podminky.urs.cz/item/CS_URS_2024_02/997221569" TargetMode="External" /><Relationship Id="rId44" Type="http://schemas.openxmlformats.org/officeDocument/2006/relationships/hyperlink" Target="https://podminky.urs.cz/item/CS_URS_2024_02/997221615" TargetMode="External" /><Relationship Id="rId45" Type="http://schemas.openxmlformats.org/officeDocument/2006/relationships/hyperlink" Target="https://podminky.urs.cz/item/CS_URS_2024_02/997221645" TargetMode="External" /><Relationship Id="rId46" Type="http://schemas.openxmlformats.org/officeDocument/2006/relationships/hyperlink" Target="https://podminky.urs.cz/item/CS_URS_2024_02/998223011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12002000" TargetMode="External" /><Relationship Id="rId2" Type="http://schemas.openxmlformats.org/officeDocument/2006/relationships/hyperlink" Target="https://podminky.urs.cz/item/CS_URS_2021_01/013254000" TargetMode="External" /><Relationship Id="rId3" Type="http://schemas.openxmlformats.org/officeDocument/2006/relationships/hyperlink" Target="https://podminky.urs.cz/item/CS_URS_2021_01/030001000" TargetMode="External" /><Relationship Id="rId4" Type="http://schemas.openxmlformats.org/officeDocument/2006/relationships/hyperlink" Target="https://podminky.urs.cz/item/CS_URS_2021_01/094002000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1104-07-21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Výstavba parkoviště u bývalého obytného bloku 11 - Bečov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12. 7. 2021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Obec Bečov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REAL-INVESTA spol.s 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ing.Žílová Helena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'1 - Stavební část'!P89</f>
        <v>0</v>
      </c>
      <c r="AV55" s="122">
        <f>'1 - Stavební část'!J33</f>
        <v>0</v>
      </c>
      <c r="AW55" s="122">
        <f>'1 - Stavební část'!J34</f>
        <v>0</v>
      </c>
      <c r="AX55" s="122">
        <f>'1 - Stavební část'!J35</f>
        <v>0</v>
      </c>
      <c r="AY55" s="122">
        <f>'1 - Stavební část'!J36</f>
        <v>0</v>
      </c>
      <c r="AZ55" s="122">
        <f>'1 - Stavební část'!F33</f>
        <v>0</v>
      </c>
      <c r="BA55" s="122">
        <f>'1 - Stavební část'!F34</f>
        <v>0</v>
      </c>
      <c r="BB55" s="122">
        <f>'1 - Stavební část'!F35</f>
        <v>0</v>
      </c>
      <c r="BC55" s="122">
        <f>'1 - Stavební část'!F36</f>
        <v>0</v>
      </c>
      <c r="BD55" s="124">
        <f>'1 - Stavební část'!F37</f>
        <v>0</v>
      </c>
      <c r="BE55" s="7"/>
      <c r="BT55" s="125" t="s">
        <v>78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77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'2 - Vedlejší rozpočtové n...'!J30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6">
        <v>0</v>
      </c>
      <c r="AT56" s="127">
        <f>ROUND(SUM(AV56:AW56),2)</f>
        <v>0</v>
      </c>
      <c r="AU56" s="128">
        <f>'2 - Vedlejší rozpočtové n...'!P83</f>
        <v>0</v>
      </c>
      <c r="AV56" s="127">
        <f>'2 - Vedlejší rozpočtové n...'!J33</f>
        <v>0</v>
      </c>
      <c r="AW56" s="127">
        <f>'2 - Vedlejší rozpočtové n...'!J34</f>
        <v>0</v>
      </c>
      <c r="AX56" s="127">
        <f>'2 - Vedlejší rozpočtové n...'!J35</f>
        <v>0</v>
      </c>
      <c r="AY56" s="127">
        <f>'2 - Vedlejší rozpočtové n...'!J36</f>
        <v>0</v>
      </c>
      <c r="AZ56" s="127">
        <f>'2 - Vedlejší rozpočtové n...'!F33</f>
        <v>0</v>
      </c>
      <c r="BA56" s="127">
        <f>'2 - Vedlejší rozpočtové n...'!F34</f>
        <v>0</v>
      </c>
      <c r="BB56" s="127">
        <f>'2 - Vedlejší rozpočtové n...'!F35</f>
        <v>0</v>
      </c>
      <c r="BC56" s="127">
        <f>'2 - Vedlejší rozpočtové n...'!F36</f>
        <v>0</v>
      </c>
      <c r="BD56" s="129">
        <f>'2 - Vedlejší rozpočtové n...'!F37</f>
        <v>0</v>
      </c>
      <c r="BE56" s="7"/>
      <c r="BT56" s="125" t="s">
        <v>78</v>
      </c>
      <c r="BV56" s="125" t="s">
        <v>75</v>
      </c>
      <c r="BW56" s="125" t="s">
        <v>84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qxokyh45EhWtYcB+Q21CvFGiSNPAUy1rMoqWKZPzm+ujBiBGrVNSFllG/pcwj4gHpjNePY/B9t7DHUcUnK9HXg==" hashValue="4yvE5Si3A4a8Zrp17MHNkOXdQ6g4Uaep4xvzPYxjmL3ArqXJamzOJGsosBdYEca5joIELWoOx4SQSzaC34w9/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Stavební část'!C2" display="/"/>
    <hyperlink ref="A56" location="'2 - Vedlejší 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30" t="s">
        <v>85</v>
      </c>
      <c r="BA2" s="130" t="s">
        <v>86</v>
      </c>
      <c r="BB2" s="130" t="s">
        <v>87</v>
      </c>
      <c r="BC2" s="130" t="s">
        <v>88</v>
      </c>
      <c r="BD2" s="130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  <c r="AZ3" s="130" t="s">
        <v>89</v>
      </c>
      <c r="BA3" s="130" t="s">
        <v>90</v>
      </c>
      <c r="BB3" s="130" t="s">
        <v>91</v>
      </c>
      <c r="BC3" s="130" t="s">
        <v>92</v>
      </c>
      <c r="BD3" s="130" t="s">
        <v>82</v>
      </c>
    </row>
    <row r="4" s="1" customFormat="1" ht="24.96" customHeight="1">
      <c r="B4" s="22"/>
      <c r="D4" s="133" t="s">
        <v>93</v>
      </c>
      <c r="L4" s="22"/>
      <c r="M4" s="134" t="s">
        <v>10</v>
      </c>
      <c r="AT4" s="19" t="s">
        <v>4</v>
      </c>
      <c r="AZ4" s="130" t="s">
        <v>94</v>
      </c>
      <c r="BA4" s="130" t="s">
        <v>95</v>
      </c>
      <c r="BB4" s="130" t="s">
        <v>96</v>
      </c>
      <c r="BC4" s="130" t="s">
        <v>97</v>
      </c>
      <c r="BD4" s="130" t="s">
        <v>82</v>
      </c>
    </row>
    <row r="5" s="1" customFormat="1" ht="6.96" customHeight="1">
      <c r="B5" s="22"/>
      <c r="L5" s="22"/>
      <c r="AZ5" s="130" t="s">
        <v>98</v>
      </c>
      <c r="BA5" s="130" t="s">
        <v>99</v>
      </c>
      <c r="BB5" s="130" t="s">
        <v>96</v>
      </c>
      <c r="BC5" s="130" t="s">
        <v>100</v>
      </c>
      <c r="BD5" s="130" t="s">
        <v>82</v>
      </c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Výstavba parkoviště u bývalého obytného bloku 11 - Bečov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101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102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12. 7. 2021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32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ROUND(J89,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ROUND((SUM(BE89:BE413)),  2)</f>
        <v>0</v>
      </c>
      <c r="G33" s="40"/>
      <c r="H33" s="40"/>
      <c r="I33" s="151">
        <v>0.20999999999999999</v>
      </c>
      <c r="J33" s="150">
        <f>ROUND(((SUM(BE89:BE413))*I33),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ROUND((SUM(BF89:BF413)),  2)</f>
        <v>0</v>
      </c>
      <c r="G34" s="40"/>
      <c r="H34" s="40"/>
      <c r="I34" s="151">
        <v>0.14999999999999999</v>
      </c>
      <c r="J34" s="150">
        <f>ROUND(((SUM(BF89:BF413))*I34),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ROUND((SUM(BG89:BG413)),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ROUND((SUM(BH89:BH413)),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ROUND((SUM(BI89:BI413)),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Výstavba parkoviště u bývalého obytného bloku 11 - Bečov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1 - Stavební část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12. 7. 2021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Obec Bečov</v>
      </c>
      <c r="G54" s="42"/>
      <c r="H54" s="42"/>
      <c r="I54" s="34" t="s">
        <v>31</v>
      </c>
      <c r="J54" s="38" t="str">
        <f>E21</f>
        <v>REAL-INVESTA spol.s 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ing.Žílová Helena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68"/>
      <c r="C60" s="169"/>
      <c r="D60" s="170" t="s">
        <v>107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108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109</v>
      </c>
      <c r="E62" s="177"/>
      <c r="F62" s="177"/>
      <c r="G62" s="177"/>
      <c r="H62" s="177"/>
      <c r="I62" s="177"/>
      <c r="J62" s="178">
        <f>J220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110</v>
      </c>
      <c r="E63" s="177"/>
      <c r="F63" s="177"/>
      <c r="G63" s="177"/>
      <c r="H63" s="177"/>
      <c r="I63" s="177"/>
      <c r="J63" s="178">
        <f>J225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111</v>
      </c>
      <c r="E64" s="177"/>
      <c r="F64" s="177"/>
      <c r="G64" s="177"/>
      <c r="H64" s="177"/>
      <c r="I64" s="177"/>
      <c r="J64" s="178">
        <f>J230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112</v>
      </c>
      <c r="E65" s="177"/>
      <c r="F65" s="177"/>
      <c r="G65" s="177"/>
      <c r="H65" s="177"/>
      <c r="I65" s="177"/>
      <c r="J65" s="178">
        <f>J236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113</v>
      </c>
      <c r="E66" s="177"/>
      <c r="F66" s="177"/>
      <c r="G66" s="177"/>
      <c r="H66" s="177"/>
      <c r="I66" s="177"/>
      <c r="J66" s="178">
        <f>J293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114</v>
      </c>
      <c r="E67" s="177"/>
      <c r="F67" s="177"/>
      <c r="G67" s="177"/>
      <c r="H67" s="177"/>
      <c r="I67" s="177"/>
      <c r="J67" s="178">
        <f>J311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115</v>
      </c>
      <c r="E68" s="177"/>
      <c r="F68" s="177"/>
      <c r="G68" s="177"/>
      <c r="H68" s="177"/>
      <c r="I68" s="177"/>
      <c r="J68" s="178">
        <f>J385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116</v>
      </c>
      <c r="E69" s="177"/>
      <c r="F69" s="177"/>
      <c r="G69" s="177"/>
      <c r="H69" s="177"/>
      <c r="I69" s="177"/>
      <c r="J69" s="178">
        <f>J410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117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3" t="str">
        <f>E7</f>
        <v>Výstavba parkoviště u bývalého obytného bloku 11 - Bečov</v>
      </c>
      <c r="F79" s="34"/>
      <c r="G79" s="34"/>
      <c r="H79" s="34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101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1 - Stavební část</v>
      </c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12. 7. 2021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E15</f>
        <v>Obec Bečov</v>
      </c>
      <c r="G85" s="42"/>
      <c r="H85" s="42"/>
      <c r="I85" s="34" t="s">
        <v>31</v>
      </c>
      <c r="J85" s="38" t="str">
        <f>E21</f>
        <v>REAL-INVESTA spol.s r.o.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35</v>
      </c>
      <c r="J86" s="38" t="str">
        <f>E24</f>
        <v>ing.Žílová Helena</v>
      </c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0"/>
      <c r="B88" s="181"/>
      <c r="C88" s="182" t="s">
        <v>118</v>
      </c>
      <c r="D88" s="183" t="s">
        <v>58</v>
      </c>
      <c r="E88" s="183" t="s">
        <v>54</v>
      </c>
      <c r="F88" s="183" t="s">
        <v>55</v>
      </c>
      <c r="G88" s="183" t="s">
        <v>119</v>
      </c>
      <c r="H88" s="183" t="s">
        <v>120</v>
      </c>
      <c r="I88" s="183" t="s">
        <v>121</v>
      </c>
      <c r="J88" s="183" t="s">
        <v>105</v>
      </c>
      <c r="K88" s="184" t="s">
        <v>122</v>
      </c>
      <c r="L88" s="185"/>
      <c r="M88" s="94" t="s">
        <v>19</v>
      </c>
      <c r="N88" s="95" t="s">
        <v>43</v>
      </c>
      <c r="O88" s="95" t="s">
        <v>123</v>
      </c>
      <c r="P88" s="95" t="s">
        <v>124</v>
      </c>
      <c r="Q88" s="95" t="s">
        <v>125</v>
      </c>
      <c r="R88" s="95" t="s">
        <v>126</v>
      </c>
      <c r="S88" s="95" t="s">
        <v>127</v>
      </c>
      <c r="T88" s="96" t="s">
        <v>128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0"/>
      <c r="B89" s="41"/>
      <c r="C89" s="101" t="s">
        <v>129</v>
      </c>
      <c r="D89" s="42"/>
      <c r="E89" s="42"/>
      <c r="F89" s="42"/>
      <c r="G89" s="42"/>
      <c r="H89" s="42"/>
      <c r="I89" s="42"/>
      <c r="J89" s="186">
        <f>BK89</f>
        <v>0</v>
      </c>
      <c r="K89" s="42"/>
      <c r="L89" s="46"/>
      <c r="M89" s="97"/>
      <c r="N89" s="187"/>
      <c r="O89" s="98"/>
      <c r="P89" s="188">
        <f>P90</f>
        <v>0</v>
      </c>
      <c r="Q89" s="98"/>
      <c r="R89" s="188">
        <f>R90</f>
        <v>391.28650235999999</v>
      </c>
      <c r="S89" s="98"/>
      <c r="T89" s="189">
        <f>T90</f>
        <v>106.1073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72</v>
      </c>
      <c r="AU89" s="19" t="s">
        <v>106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72</v>
      </c>
      <c r="E90" s="194" t="s">
        <v>130</v>
      </c>
      <c r="F90" s="194" t="s">
        <v>131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P91+P220+P225+P230+P236+P293+P311+P385+P410</f>
        <v>0</v>
      </c>
      <c r="Q90" s="199"/>
      <c r="R90" s="200">
        <f>R91+R220+R225+R230+R236+R293+R311+R385+R410</f>
        <v>391.28650235999999</v>
      </c>
      <c r="S90" s="199"/>
      <c r="T90" s="201">
        <f>T91+T220+T225+T230+T236+T293+T311+T385+T410</f>
        <v>106.1073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78</v>
      </c>
      <c r="AT90" s="203" t="s">
        <v>72</v>
      </c>
      <c r="AU90" s="203" t="s">
        <v>73</v>
      </c>
      <c r="AY90" s="202" t="s">
        <v>132</v>
      </c>
      <c r="BK90" s="204">
        <f>BK91+BK220+BK225+BK230+BK236+BK293+BK311+BK385+BK410</f>
        <v>0</v>
      </c>
    </row>
    <row r="91" s="12" customFormat="1" ht="22.8" customHeight="1">
      <c r="A91" s="12"/>
      <c r="B91" s="191"/>
      <c r="C91" s="192"/>
      <c r="D91" s="193" t="s">
        <v>72</v>
      </c>
      <c r="E91" s="205" t="s">
        <v>78</v>
      </c>
      <c r="F91" s="205" t="s">
        <v>133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SUM(P92:P219)</f>
        <v>0</v>
      </c>
      <c r="Q91" s="199"/>
      <c r="R91" s="200">
        <f>SUM(R92:R219)</f>
        <v>26.266602000000002</v>
      </c>
      <c r="S91" s="199"/>
      <c r="T91" s="201">
        <f>SUM(T92:T219)</f>
        <v>104.2473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78</v>
      </c>
      <c r="AT91" s="203" t="s">
        <v>72</v>
      </c>
      <c r="AU91" s="203" t="s">
        <v>78</v>
      </c>
      <c r="AY91" s="202" t="s">
        <v>132</v>
      </c>
      <c r="BK91" s="204">
        <f>SUM(BK92:BK219)</f>
        <v>0</v>
      </c>
    </row>
    <row r="92" s="2" customFormat="1" ht="24.15" customHeight="1">
      <c r="A92" s="40"/>
      <c r="B92" s="41"/>
      <c r="C92" s="207" t="s">
        <v>78</v>
      </c>
      <c r="D92" s="207" t="s">
        <v>134</v>
      </c>
      <c r="E92" s="208" t="s">
        <v>135</v>
      </c>
      <c r="F92" s="209" t="s">
        <v>136</v>
      </c>
      <c r="G92" s="210" t="s">
        <v>96</v>
      </c>
      <c r="H92" s="211">
        <v>3.2999999999999998</v>
      </c>
      <c r="I92" s="212"/>
      <c r="J92" s="213">
        <f>ROUND(I92*H92,2)</f>
        <v>0</v>
      </c>
      <c r="K92" s="209" t="s">
        <v>137</v>
      </c>
      <c r="L92" s="46"/>
      <c r="M92" s="214" t="s">
        <v>19</v>
      </c>
      <c r="N92" s="215" t="s">
        <v>44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0.26000000000000001</v>
      </c>
      <c r="T92" s="217">
        <f>S92*H92</f>
        <v>0.85799999999999998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138</v>
      </c>
      <c r="AT92" s="218" t="s">
        <v>134</v>
      </c>
      <c r="AU92" s="218" t="s">
        <v>82</v>
      </c>
      <c r="AY92" s="19" t="s">
        <v>132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78</v>
      </c>
      <c r="BK92" s="219">
        <f>ROUND(I92*H92,2)</f>
        <v>0</v>
      </c>
      <c r="BL92" s="19" t="s">
        <v>138</v>
      </c>
      <c r="BM92" s="218" t="s">
        <v>139</v>
      </c>
    </row>
    <row r="93" s="2" customFormat="1">
      <c r="A93" s="40"/>
      <c r="B93" s="41"/>
      <c r="C93" s="42"/>
      <c r="D93" s="220" t="s">
        <v>140</v>
      </c>
      <c r="E93" s="42"/>
      <c r="F93" s="221" t="s">
        <v>141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140</v>
      </c>
      <c r="AU93" s="19" t="s">
        <v>82</v>
      </c>
    </row>
    <row r="94" s="2" customFormat="1">
      <c r="A94" s="40"/>
      <c r="B94" s="41"/>
      <c r="C94" s="42"/>
      <c r="D94" s="225" t="s">
        <v>142</v>
      </c>
      <c r="E94" s="42"/>
      <c r="F94" s="226" t="s">
        <v>143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142</v>
      </c>
      <c r="AU94" s="19" t="s">
        <v>82</v>
      </c>
    </row>
    <row r="95" s="13" customFormat="1">
      <c r="A95" s="13"/>
      <c r="B95" s="227"/>
      <c r="C95" s="228"/>
      <c r="D95" s="220" t="s">
        <v>144</v>
      </c>
      <c r="E95" s="229" t="s">
        <v>19</v>
      </c>
      <c r="F95" s="230" t="s">
        <v>145</v>
      </c>
      <c r="G95" s="228"/>
      <c r="H95" s="231">
        <v>3.2999999999999998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144</v>
      </c>
      <c r="AU95" s="237" t="s">
        <v>82</v>
      </c>
      <c r="AV95" s="13" t="s">
        <v>82</v>
      </c>
      <c r="AW95" s="13" t="s">
        <v>34</v>
      </c>
      <c r="AX95" s="13" t="s">
        <v>78</v>
      </c>
      <c r="AY95" s="237" t="s">
        <v>132</v>
      </c>
    </row>
    <row r="96" s="2" customFormat="1" ht="24.15" customHeight="1">
      <c r="A96" s="40"/>
      <c r="B96" s="41"/>
      <c r="C96" s="207" t="s">
        <v>82</v>
      </c>
      <c r="D96" s="207" t="s">
        <v>134</v>
      </c>
      <c r="E96" s="208" t="s">
        <v>146</v>
      </c>
      <c r="F96" s="209" t="s">
        <v>147</v>
      </c>
      <c r="G96" s="210" t="s">
        <v>96</v>
      </c>
      <c r="H96" s="211">
        <v>288.5</v>
      </c>
      <c r="I96" s="212"/>
      <c r="J96" s="213">
        <f>ROUND(I96*H96,2)</f>
        <v>0</v>
      </c>
      <c r="K96" s="209" t="s">
        <v>137</v>
      </c>
      <c r="L96" s="46"/>
      <c r="M96" s="214" t="s">
        <v>19</v>
      </c>
      <c r="N96" s="215" t="s">
        <v>44</v>
      </c>
      <c r="O96" s="86"/>
      <c r="P96" s="216">
        <f>O96*H96</f>
        <v>0</v>
      </c>
      <c r="Q96" s="216">
        <v>3.0000000000000001E-05</v>
      </c>
      <c r="R96" s="216">
        <f>Q96*H96</f>
        <v>0.0086549999999999995</v>
      </c>
      <c r="S96" s="216">
        <v>0.23000000000000001</v>
      </c>
      <c r="T96" s="217">
        <f>S96*H96</f>
        <v>66.355000000000004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138</v>
      </c>
      <c r="AT96" s="218" t="s">
        <v>134</v>
      </c>
      <c r="AU96" s="218" t="s">
        <v>82</v>
      </c>
      <c r="AY96" s="19" t="s">
        <v>132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78</v>
      </c>
      <c r="BK96" s="219">
        <f>ROUND(I96*H96,2)</f>
        <v>0</v>
      </c>
      <c r="BL96" s="19" t="s">
        <v>138</v>
      </c>
      <c r="BM96" s="218" t="s">
        <v>148</v>
      </c>
    </row>
    <row r="97" s="2" customFormat="1">
      <c r="A97" s="40"/>
      <c r="B97" s="41"/>
      <c r="C97" s="42"/>
      <c r="D97" s="220" t="s">
        <v>140</v>
      </c>
      <c r="E97" s="42"/>
      <c r="F97" s="221" t="s">
        <v>149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140</v>
      </c>
      <c r="AU97" s="19" t="s">
        <v>82</v>
      </c>
    </row>
    <row r="98" s="2" customFormat="1">
      <c r="A98" s="40"/>
      <c r="B98" s="41"/>
      <c r="C98" s="42"/>
      <c r="D98" s="225" t="s">
        <v>142</v>
      </c>
      <c r="E98" s="42"/>
      <c r="F98" s="226" t="s">
        <v>150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142</v>
      </c>
      <c r="AU98" s="19" t="s">
        <v>82</v>
      </c>
    </row>
    <row r="99" s="13" customFormat="1">
      <c r="A99" s="13"/>
      <c r="B99" s="227"/>
      <c r="C99" s="228"/>
      <c r="D99" s="220" t="s">
        <v>144</v>
      </c>
      <c r="E99" s="229" t="s">
        <v>19</v>
      </c>
      <c r="F99" s="230" t="s">
        <v>151</v>
      </c>
      <c r="G99" s="228"/>
      <c r="H99" s="231">
        <v>143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144</v>
      </c>
      <c r="AU99" s="237" t="s">
        <v>82</v>
      </c>
      <c r="AV99" s="13" t="s">
        <v>82</v>
      </c>
      <c r="AW99" s="13" t="s">
        <v>34</v>
      </c>
      <c r="AX99" s="13" t="s">
        <v>73</v>
      </c>
      <c r="AY99" s="237" t="s">
        <v>132</v>
      </c>
    </row>
    <row r="100" s="13" customFormat="1">
      <c r="A100" s="13"/>
      <c r="B100" s="227"/>
      <c r="C100" s="228"/>
      <c r="D100" s="220" t="s">
        <v>144</v>
      </c>
      <c r="E100" s="229" t="s">
        <v>19</v>
      </c>
      <c r="F100" s="230" t="s">
        <v>152</v>
      </c>
      <c r="G100" s="228"/>
      <c r="H100" s="231">
        <v>145.5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144</v>
      </c>
      <c r="AU100" s="237" t="s">
        <v>82</v>
      </c>
      <c r="AV100" s="13" t="s">
        <v>82</v>
      </c>
      <c r="AW100" s="13" t="s">
        <v>34</v>
      </c>
      <c r="AX100" s="13" t="s">
        <v>73</v>
      </c>
      <c r="AY100" s="237" t="s">
        <v>132</v>
      </c>
    </row>
    <row r="101" s="14" customFormat="1">
      <c r="A101" s="14"/>
      <c r="B101" s="238"/>
      <c r="C101" s="239"/>
      <c r="D101" s="220" t="s">
        <v>144</v>
      </c>
      <c r="E101" s="240" t="s">
        <v>19</v>
      </c>
      <c r="F101" s="241" t="s">
        <v>153</v>
      </c>
      <c r="G101" s="239"/>
      <c r="H101" s="242">
        <v>288.5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144</v>
      </c>
      <c r="AU101" s="248" t="s">
        <v>82</v>
      </c>
      <c r="AV101" s="14" t="s">
        <v>138</v>
      </c>
      <c r="AW101" s="14" t="s">
        <v>34</v>
      </c>
      <c r="AX101" s="14" t="s">
        <v>78</v>
      </c>
      <c r="AY101" s="248" t="s">
        <v>132</v>
      </c>
    </row>
    <row r="102" s="2" customFormat="1" ht="21.75" customHeight="1">
      <c r="A102" s="40"/>
      <c r="B102" s="41"/>
      <c r="C102" s="207" t="s">
        <v>154</v>
      </c>
      <c r="D102" s="207" t="s">
        <v>134</v>
      </c>
      <c r="E102" s="208" t="s">
        <v>155</v>
      </c>
      <c r="F102" s="209" t="s">
        <v>156</v>
      </c>
      <c r="G102" s="210" t="s">
        <v>96</v>
      </c>
      <c r="H102" s="211">
        <v>105.3</v>
      </c>
      <c r="I102" s="212"/>
      <c r="J102" s="213">
        <f>ROUND(I102*H102,2)</f>
        <v>0</v>
      </c>
      <c r="K102" s="209" t="s">
        <v>137</v>
      </c>
      <c r="L102" s="46"/>
      <c r="M102" s="214" t="s">
        <v>19</v>
      </c>
      <c r="N102" s="215" t="s">
        <v>44</v>
      </c>
      <c r="O102" s="86"/>
      <c r="P102" s="216">
        <f>O102*H102</f>
        <v>0</v>
      </c>
      <c r="Q102" s="216">
        <v>3.0000000000000001E-05</v>
      </c>
      <c r="R102" s="216">
        <f>Q102*H102</f>
        <v>0.0031589999999999999</v>
      </c>
      <c r="S102" s="216">
        <v>0.25600000000000001</v>
      </c>
      <c r="T102" s="217">
        <f>S102*H102</f>
        <v>26.956800000000001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138</v>
      </c>
      <c r="AT102" s="218" t="s">
        <v>134</v>
      </c>
      <c r="AU102" s="218" t="s">
        <v>82</v>
      </c>
      <c r="AY102" s="19" t="s">
        <v>132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78</v>
      </c>
      <c r="BK102" s="219">
        <f>ROUND(I102*H102,2)</f>
        <v>0</v>
      </c>
      <c r="BL102" s="19" t="s">
        <v>138</v>
      </c>
      <c r="BM102" s="218" t="s">
        <v>157</v>
      </c>
    </row>
    <row r="103" s="2" customFormat="1">
      <c r="A103" s="40"/>
      <c r="B103" s="41"/>
      <c r="C103" s="42"/>
      <c r="D103" s="220" t="s">
        <v>140</v>
      </c>
      <c r="E103" s="42"/>
      <c r="F103" s="221" t="s">
        <v>158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140</v>
      </c>
      <c r="AU103" s="19" t="s">
        <v>82</v>
      </c>
    </row>
    <row r="104" s="2" customFormat="1">
      <c r="A104" s="40"/>
      <c r="B104" s="41"/>
      <c r="C104" s="42"/>
      <c r="D104" s="225" t="s">
        <v>142</v>
      </c>
      <c r="E104" s="42"/>
      <c r="F104" s="226" t="s">
        <v>159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142</v>
      </c>
      <c r="AU104" s="19" t="s">
        <v>82</v>
      </c>
    </row>
    <row r="105" s="13" customFormat="1">
      <c r="A105" s="13"/>
      <c r="B105" s="227"/>
      <c r="C105" s="228"/>
      <c r="D105" s="220" t="s">
        <v>144</v>
      </c>
      <c r="E105" s="229" t="s">
        <v>19</v>
      </c>
      <c r="F105" s="230" t="s">
        <v>160</v>
      </c>
      <c r="G105" s="228"/>
      <c r="H105" s="231">
        <v>105.3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144</v>
      </c>
      <c r="AU105" s="237" t="s">
        <v>82</v>
      </c>
      <c r="AV105" s="13" t="s">
        <v>82</v>
      </c>
      <c r="AW105" s="13" t="s">
        <v>34</v>
      </c>
      <c r="AX105" s="13" t="s">
        <v>78</v>
      </c>
      <c r="AY105" s="237" t="s">
        <v>132</v>
      </c>
    </row>
    <row r="106" s="2" customFormat="1" ht="16.5" customHeight="1">
      <c r="A106" s="40"/>
      <c r="B106" s="41"/>
      <c r="C106" s="207" t="s">
        <v>138</v>
      </c>
      <c r="D106" s="207" t="s">
        <v>134</v>
      </c>
      <c r="E106" s="208" t="s">
        <v>161</v>
      </c>
      <c r="F106" s="209" t="s">
        <v>162</v>
      </c>
      <c r="G106" s="210" t="s">
        <v>87</v>
      </c>
      <c r="H106" s="211">
        <v>48.299999999999997</v>
      </c>
      <c r="I106" s="212"/>
      <c r="J106" s="213">
        <f>ROUND(I106*H106,2)</f>
        <v>0</v>
      </c>
      <c r="K106" s="209" t="s">
        <v>137</v>
      </c>
      <c r="L106" s="46"/>
      <c r="M106" s="214" t="s">
        <v>19</v>
      </c>
      <c r="N106" s="215" t="s">
        <v>44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0.20499999999999999</v>
      </c>
      <c r="T106" s="217">
        <f>S106*H106</f>
        <v>9.9014999999999986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138</v>
      </c>
      <c r="AT106" s="218" t="s">
        <v>134</v>
      </c>
      <c r="AU106" s="218" t="s">
        <v>82</v>
      </c>
      <c r="AY106" s="19" t="s">
        <v>132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78</v>
      </c>
      <c r="BK106" s="219">
        <f>ROUND(I106*H106,2)</f>
        <v>0</v>
      </c>
      <c r="BL106" s="19" t="s">
        <v>138</v>
      </c>
      <c r="BM106" s="218" t="s">
        <v>163</v>
      </c>
    </row>
    <row r="107" s="2" customFormat="1">
      <c r="A107" s="40"/>
      <c r="B107" s="41"/>
      <c r="C107" s="42"/>
      <c r="D107" s="220" t="s">
        <v>140</v>
      </c>
      <c r="E107" s="42"/>
      <c r="F107" s="221" t="s">
        <v>164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140</v>
      </c>
      <c r="AU107" s="19" t="s">
        <v>82</v>
      </c>
    </row>
    <row r="108" s="2" customFormat="1">
      <c r="A108" s="40"/>
      <c r="B108" s="41"/>
      <c r="C108" s="42"/>
      <c r="D108" s="225" t="s">
        <v>142</v>
      </c>
      <c r="E108" s="42"/>
      <c r="F108" s="226" t="s">
        <v>165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142</v>
      </c>
      <c r="AU108" s="19" t="s">
        <v>82</v>
      </c>
    </row>
    <row r="109" s="13" customFormat="1">
      <c r="A109" s="13"/>
      <c r="B109" s="227"/>
      <c r="C109" s="228"/>
      <c r="D109" s="220" t="s">
        <v>144</v>
      </c>
      <c r="E109" s="229" t="s">
        <v>19</v>
      </c>
      <c r="F109" s="230" t="s">
        <v>166</v>
      </c>
      <c r="G109" s="228"/>
      <c r="H109" s="231">
        <v>48.299999999999997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144</v>
      </c>
      <c r="AU109" s="237" t="s">
        <v>82</v>
      </c>
      <c r="AV109" s="13" t="s">
        <v>82</v>
      </c>
      <c r="AW109" s="13" t="s">
        <v>34</v>
      </c>
      <c r="AX109" s="13" t="s">
        <v>78</v>
      </c>
      <c r="AY109" s="237" t="s">
        <v>132</v>
      </c>
    </row>
    <row r="110" s="2" customFormat="1" ht="16.5" customHeight="1">
      <c r="A110" s="40"/>
      <c r="B110" s="41"/>
      <c r="C110" s="207" t="s">
        <v>167</v>
      </c>
      <c r="D110" s="207" t="s">
        <v>134</v>
      </c>
      <c r="E110" s="208" t="s">
        <v>168</v>
      </c>
      <c r="F110" s="209" t="s">
        <v>169</v>
      </c>
      <c r="G110" s="210" t="s">
        <v>87</v>
      </c>
      <c r="H110" s="211">
        <v>4.4000000000000004</v>
      </c>
      <c r="I110" s="212"/>
      <c r="J110" s="213">
        <f>ROUND(I110*H110,2)</f>
        <v>0</v>
      </c>
      <c r="K110" s="209" t="s">
        <v>137</v>
      </c>
      <c r="L110" s="46"/>
      <c r="M110" s="214" t="s">
        <v>19</v>
      </c>
      <c r="N110" s="215" t="s">
        <v>44</v>
      </c>
      <c r="O110" s="86"/>
      <c r="P110" s="216">
        <f>O110*H110</f>
        <v>0</v>
      </c>
      <c r="Q110" s="216">
        <v>0</v>
      </c>
      <c r="R110" s="216">
        <f>Q110*H110</f>
        <v>0</v>
      </c>
      <c r="S110" s="216">
        <v>0.040000000000000001</v>
      </c>
      <c r="T110" s="217">
        <f>S110*H110</f>
        <v>0.17600000000000002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138</v>
      </c>
      <c r="AT110" s="218" t="s">
        <v>134</v>
      </c>
      <c r="AU110" s="218" t="s">
        <v>82</v>
      </c>
      <c r="AY110" s="19" t="s">
        <v>132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78</v>
      </c>
      <c r="BK110" s="219">
        <f>ROUND(I110*H110,2)</f>
        <v>0</v>
      </c>
      <c r="BL110" s="19" t="s">
        <v>138</v>
      </c>
      <c r="BM110" s="218" t="s">
        <v>170</v>
      </c>
    </row>
    <row r="111" s="2" customFormat="1">
      <c r="A111" s="40"/>
      <c r="B111" s="41"/>
      <c r="C111" s="42"/>
      <c r="D111" s="220" t="s">
        <v>140</v>
      </c>
      <c r="E111" s="42"/>
      <c r="F111" s="221" t="s">
        <v>171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140</v>
      </c>
      <c r="AU111" s="19" t="s">
        <v>82</v>
      </c>
    </row>
    <row r="112" s="2" customFormat="1">
      <c r="A112" s="40"/>
      <c r="B112" s="41"/>
      <c r="C112" s="42"/>
      <c r="D112" s="225" t="s">
        <v>142</v>
      </c>
      <c r="E112" s="42"/>
      <c r="F112" s="226" t="s">
        <v>172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142</v>
      </c>
      <c r="AU112" s="19" t="s">
        <v>82</v>
      </c>
    </row>
    <row r="113" s="13" customFormat="1">
      <c r="A113" s="13"/>
      <c r="B113" s="227"/>
      <c r="C113" s="228"/>
      <c r="D113" s="220" t="s">
        <v>144</v>
      </c>
      <c r="E113" s="229" t="s">
        <v>19</v>
      </c>
      <c r="F113" s="230" t="s">
        <v>173</v>
      </c>
      <c r="G113" s="228"/>
      <c r="H113" s="231">
        <v>4.4000000000000004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144</v>
      </c>
      <c r="AU113" s="237" t="s">
        <v>82</v>
      </c>
      <c r="AV113" s="13" t="s">
        <v>82</v>
      </c>
      <c r="AW113" s="13" t="s">
        <v>34</v>
      </c>
      <c r="AX113" s="13" t="s">
        <v>78</v>
      </c>
      <c r="AY113" s="237" t="s">
        <v>132</v>
      </c>
    </row>
    <row r="114" s="2" customFormat="1" ht="37.8" customHeight="1">
      <c r="A114" s="40"/>
      <c r="B114" s="41"/>
      <c r="C114" s="207" t="s">
        <v>174</v>
      </c>
      <c r="D114" s="207" t="s">
        <v>134</v>
      </c>
      <c r="E114" s="208" t="s">
        <v>175</v>
      </c>
      <c r="F114" s="209" t="s">
        <v>176</v>
      </c>
      <c r="G114" s="210" t="s">
        <v>91</v>
      </c>
      <c r="H114" s="211">
        <v>130.87200000000001</v>
      </c>
      <c r="I114" s="212"/>
      <c r="J114" s="213">
        <f>ROUND(I114*H114,2)</f>
        <v>0</v>
      </c>
      <c r="K114" s="209" t="s">
        <v>137</v>
      </c>
      <c r="L114" s="46"/>
      <c r="M114" s="214" t="s">
        <v>19</v>
      </c>
      <c r="N114" s="215" t="s">
        <v>44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138</v>
      </c>
      <c r="AT114" s="218" t="s">
        <v>134</v>
      </c>
      <c r="AU114" s="218" t="s">
        <v>82</v>
      </c>
      <c r="AY114" s="19" t="s">
        <v>132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78</v>
      </c>
      <c r="BK114" s="219">
        <f>ROUND(I114*H114,2)</f>
        <v>0</v>
      </c>
      <c r="BL114" s="19" t="s">
        <v>138</v>
      </c>
      <c r="BM114" s="218" t="s">
        <v>177</v>
      </c>
    </row>
    <row r="115" s="2" customFormat="1">
      <c r="A115" s="40"/>
      <c r="B115" s="41"/>
      <c r="C115" s="42"/>
      <c r="D115" s="220" t="s">
        <v>140</v>
      </c>
      <c r="E115" s="42"/>
      <c r="F115" s="221" t="s">
        <v>178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140</v>
      </c>
      <c r="AU115" s="19" t="s">
        <v>82</v>
      </c>
    </row>
    <row r="116" s="2" customFormat="1">
      <c r="A116" s="40"/>
      <c r="B116" s="41"/>
      <c r="C116" s="42"/>
      <c r="D116" s="225" t="s">
        <v>142</v>
      </c>
      <c r="E116" s="42"/>
      <c r="F116" s="226" t="s">
        <v>179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142</v>
      </c>
      <c r="AU116" s="19" t="s">
        <v>82</v>
      </c>
    </row>
    <row r="117" s="13" customFormat="1">
      <c r="A117" s="13"/>
      <c r="B117" s="227"/>
      <c r="C117" s="228"/>
      <c r="D117" s="220" t="s">
        <v>144</v>
      </c>
      <c r="E117" s="229" t="s">
        <v>19</v>
      </c>
      <c r="F117" s="230" t="s">
        <v>180</v>
      </c>
      <c r="G117" s="228"/>
      <c r="H117" s="231">
        <v>15.119999999999999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144</v>
      </c>
      <c r="AU117" s="237" t="s">
        <v>82</v>
      </c>
      <c r="AV117" s="13" t="s">
        <v>82</v>
      </c>
      <c r="AW117" s="13" t="s">
        <v>34</v>
      </c>
      <c r="AX117" s="13" t="s">
        <v>73</v>
      </c>
      <c r="AY117" s="237" t="s">
        <v>132</v>
      </c>
    </row>
    <row r="118" s="13" customFormat="1">
      <c r="A118" s="13"/>
      <c r="B118" s="227"/>
      <c r="C118" s="228"/>
      <c r="D118" s="220" t="s">
        <v>144</v>
      </c>
      <c r="E118" s="229" t="s">
        <v>19</v>
      </c>
      <c r="F118" s="230" t="s">
        <v>181</v>
      </c>
      <c r="G118" s="228"/>
      <c r="H118" s="231">
        <v>115.752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144</v>
      </c>
      <c r="AU118" s="237" t="s">
        <v>82</v>
      </c>
      <c r="AV118" s="13" t="s">
        <v>82</v>
      </c>
      <c r="AW118" s="13" t="s">
        <v>34</v>
      </c>
      <c r="AX118" s="13" t="s">
        <v>73</v>
      </c>
      <c r="AY118" s="237" t="s">
        <v>132</v>
      </c>
    </row>
    <row r="119" s="14" customFormat="1">
      <c r="A119" s="14"/>
      <c r="B119" s="238"/>
      <c r="C119" s="239"/>
      <c r="D119" s="220" t="s">
        <v>144</v>
      </c>
      <c r="E119" s="240" t="s">
        <v>19</v>
      </c>
      <c r="F119" s="241" t="s">
        <v>153</v>
      </c>
      <c r="G119" s="239"/>
      <c r="H119" s="242">
        <v>130.87200000000001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144</v>
      </c>
      <c r="AU119" s="248" t="s">
        <v>82</v>
      </c>
      <c r="AV119" s="14" t="s">
        <v>138</v>
      </c>
      <c r="AW119" s="14" t="s">
        <v>34</v>
      </c>
      <c r="AX119" s="14" t="s">
        <v>78</v>
      </c>
      <c r="AY119" s="248" t="s">
        <v>132</v>
      </c>
    </row>
    <row r="120" s="2" customFormat="1" ht="33" customHeight="1">
      <c r="A120" s="40"/>
      <c r="B120" s="41"/>
      <c r="C120" s="207" t="s">
        <v>182</v>
      </c>
      <c r="D120" s="207" t="s">
        <v>134</v>
      </c>
      <c r="E120" s="208" t="s">
        <v>183</v>
      </c>
      <c r="F120" s="209" t="s">
        <v>184</v>
      </c>
      <c r="G120" s="210" t="s">
        <v>91</v>
      </c>
      <c r="H120" s="211">
        <v>1</v>
      </c>
      <c r="I120" s="212"/>
      <c r="J120" s="213">
        <f>ROUND(I120*H120,2)</f>
        <v>0</v>
      </c>
      <c r="K120" s="209" t="s">
        <v>137</v>
      </c>
      <c r="L120" s="46"/>
      <c r="M120" s="214" t="s">
        <v>19</v>
      </c>
      <c r="N120" s="215" t="s">
        <v>44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138</v>
      </c>
      <c r="AT120" s="218" t="s">
        <v>134</v>
      </c>
      <c r="AU120" s="218" t="s">
        <v>82</v>
      </c>
      <c r="AY120" s="19" t="s">
        <v>132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78</v>
      </c>
      <c r="BK120" s="219">
        <f>ROUND(I120*H120,2)</f>
        <v>0</v>
      </c>
      <c r="BL120" s="19" t="s">
        <v>138</v>
      </c>
      <c r="BM120" s="218" t="s">
        <v>185</v>
      </c>
    </row>
    <row r="121" s="2" customFormat="1">
      <c r="A121" s="40"/>
      <c r="B121" s="41"/>
      <c r="C121" s="42"/>
      <c r="D121" s="220" t="s">
        <v>140</v>
      </c>
      <c r="E121" s="42"/>
      <c r="F121" s="221" t="s">
        <v>186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82</v>
      </c>
    </row>
    <row r="122" s="2" customFormat="1">
      <c r="A122" s="40"/>
      <c r="B122" s="41"/>
      <c r="C122" s="42"/>
      <c r="D122" s="225" t="s">
        <v>142</v>
      </c>
      <c r="E122" s="42"/>
      <c r="F122" s="226" t="s">
        <v>187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82</v>
      </c>
    </row>
    <row r="123" s="13" customFormat="1">
      <c r="A123" s="13"/>
      <c r="B123" s="227"/>
      <c r="C123" s="228"/>
      <c r="D123" s="220" t="s">
        <v>144</v>
      </c>
      <c r="E123" s="229" t="s">
        <v>19</v>
      </c>
      <c r="F123" s="230" t="s">
        <v>188</v>
      </c>
      <c r="G123" s="228"/>
      <c r="H123" s="231">
        <v>1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144</v>
      </c>
      <c r="AU123" s="237" t="s">
        <v>82</v>
      </c>
      <c r="AV123" s="13" t="s">
        <v>82</v>
      </c>
      <c r="AW123" s="13" t="s">
        <v>34</v>
      </c>
      <c r="AX123" s="13" t="s">
        <v>78</v>
      </c>
      <c r="AY123" s="237" t="s">
        <v>132</v>
      </c>
    </row>
    <row r="124" s="2" customFormat="1" ht="33" customHeight="1">
      <c r="A124" s="40"/>
      <c r="B124" s="41"/>
      <c r="C124" s="207" t="s">
        <v>189</v>
      </c>
      <c r="D124" s="207" t="s">
        <v>134</v>
      </c>
      <c r="E124" s="208" t="s">
        <v>190</v>
      </c>
      <c r="F124" s="209" t="s">
        <v>191</v>
      </c>
      <c r="G124" s="210" t="s">
        <v>91</v>
      </c>
      <c r="H124" s="211">
        <v>96</v>
      </c>
      <c r="I124" s="212"/>
      <c r="J124" s="213">
        <f>ROUND(I124*H124,2)</f>
        <v>0</v>
      </c>
      <c r="K124" s="209" t="s">
        <v>137</v>
      </c>
      <c r="L124" s="46"/>
      <c r="M124" s="214" t="s">
        <v>19</v>
      </c>
      <c r="N124" s="215" t="s">
        <v>44</v>
      </c>
      <c r="O124" s="86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138</v>
      </c>
      <c r="AT124" s="218" t="s">
        <v>134</v>
      </c>
      <c r="AU124" s="218" t="s">
        <v>82</v>
      </c>
      <c r="AY124" s="19" t="s">
        <v>132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78</v>
      </c>
      <c r="BK124" s="219">
        <f>ROUND(I124*H124,2)</f>
        <v>0</v>
      </c>
      <c r="BL124" s="19" t="s">
        <v>138</v>
      </c>
      <c r="BM124" s="218" t="s">
        <v>192</v>
      </c>
    </row>
    <row r="125" s="2" customFormat="1">
      <c r="A125" s="40"/>
      <c r="B125" s="41"/>
      <c r="C125" s="42"/>
      <c r="D125" s="220" t="s">
        <v>140</v>
      </c>
      <c r="E125" s="42"/>
      <c r="F125" s="221" t="s">
        <v>193</v>
      </c>
      <c r="G125" s="42"/>
      <c r="H125" s="42"/>
      <c r="I125" s="22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140</v>
      </c>
      <c r="AU125" s="19" t="s">
        <v>82</v>
      </c>
    </row>
    <row r="126" s="2" customFormat="1">
      <c r="A126" s="40"/>
      <c r="B126" s="41"/>
      <c r="C126" s="42"/>
      <c r="D126" s="225" t="s">
        <v>142</v>
      </c>
      <c r="E126" s="42"/>
      <c r="F126" s="226" t="s">
        <v>194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142</v>
      </c>
      <c r="AU126" s="19" t="s">
        <v>82</v>
      </c>
    </row>
    <row r="127" s="15" customFormat="1">
      <c r="A127" s="15"/>
      <c r="B127" s="249"/>
      <c r="C127" s="250"/>
      <c r="D127" s="220" t="s">
        <v>144</v>
      </c>
      <c r="E127" s="251" t="s">
        <v>19</v>
      </c>
      <c r="F127" s="252" t="s">
        <v>195</v>
      </c>
      <c r="G127" s="250"/>
      <c r="H127" s="251" t="s">
        <v>19</v>
      </c>
      <c r="I127" s="253"/>
      <c r="J127" s="250"/>
      <c r="K127" s="250"/>
      <c r="L127" s="254"/>
      <c r="M127" s="255"/>
      <c r="N127" s="256"/>
      <c r="O127" s="256"/>
      <c r="P127" s="256"/>
      <c r="Q127" s="256"/>
      <c r="R127" s="256"/>
      <c r="S127" s="256"/>
      <c r="T127" s="25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144</v>
      </c>
      <c r="AU127" s="258" t="s">
        <v>82</v>
      </c>
      <c r="AV127" s="15" t="s">
        <v>78</v>
      </c>
      <c r="AW127" s="15" t="s">
        <v>34</v>
      </c>
      <c r="AX127" s="15" t="s">
        <v>73</v>
      </c>
      <c r="AY127" s="258" t="s">
        <v>132</v>
      </c>
    </row>
    <row r="128" s="13" customFormat="1">
      <c r="A128" s="13"/>
      <c r="B128" s="227"/>
      <c r="C128" s="228"/>
      <c r="D128" s="220" t="s">
        <v>144</v>
      </c>
      <c r="E128" s="229" t="s">
        <v>19</v>
      </c>
      <c r="F128" s="230" t="s">
        <v>196</v>
      </c>
      <c r="G128" s="228"/>
      <c r="H128" s="231">
        <v>96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144</v>
      </c>
      <c r="AU128" s="237" t="s">
        <v>82</v>
      </c>
      <c r="AV128" s="13" t="s">
        <v>82</v>
      </c>
      <c r="AW128" s="13" t="s">
        <v>34</v>
      </c>
      <c r="AX128" s="13" t="s">
        <v>78</v>
      </c>
      <c r="AY128" s="237" t="s">
        <v>132</v>
      </c>
    </row>
    <row r="129" s="2" customFormat="1" ht="37.8" customHeight="1">
      <c r="A129" s="40"/>
      <c r="B129" s="41"/>
      <c r="C129" s="207" t="s">
        <v>197</v>
      </c>
      <c r="D129" s="207" t="s">
        <v>134</v>
      </c>
      <c r="E129" s="208" t="s">
        <v>198</v>
      </c>
      <c r="F129" s="209" t="s">
        <v>199</v>
      </c>
      <c r="G129" s="210" t="s">
        <v>91</v>
      </c>
      <c r="H129" s="211">
        <v>1.4039999999999999</v>
      </c>
      <c r="I129" s="212"/>
      <c r="J129" s="213">
        <f>ROUND(I129*H129,2)</f>
        <v>0</v>
      </c>
      <c r="K129" s="209" t="s">
        <v>137</v>
      </c>
      <c r="L129" s="46"/>
      <c r="M129" s="214" t="s">
        <v>19</v>
      </c>
      <c r="N129" s="215" t="s">
        <v>44</v>
      </c>
      <c r="O129" s="86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138</v>
      </c>
      <c r="AT129" s="218" t="s">
        <v>134</v>
      </c>
      <c r="AU129" s="218" t="s">
        <v>82</v>
      </c>
      <c r="AY129" s="19" t="s">
        <v>132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78</v>
      </c>
      <c r="BK129" s="219">
        <f>ROUND(I129*H129,2)</f>
        <v>0</v>
      </c>
      <c r="BL129" s="19" t="s">
        <v>138</v>
      </c>
      <c r="BM129" s="218" t="s">
        <v>200</v>
      </c>
    </row>
    <row r="130" s="2" customFormat="1">
      <c r="A130" s="40"/>
      <c r="B130" s="41"/>
      <c r="C130" s="42"/>
      <c r="D130" s="220" t="s">
        <v>140</v>
      </c>
      <c r="E130" s="42"/>
      <c r="F130" s="221" t="s">
        <v>201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140</v>
      </c>
      <c r="AU130" s="19" t="s">
        <v>82</v>
      </c>
    </row>
    <row r="131" s="2" customFormat="1">
      <c r="A131" s="40"/>
      <c r="B131" s="41"/>
      <c r="C131" s="42"/>
      <c r="D131" s="225" t="s">
        <v>142</v>
      </c>
      <c r="E131" s="42"/>
      <c r="F131" s="226" t="s">
        <v>202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142</v>
      </c>
      <c r="AU131" s="19" t="s">
        <v>82</v>
      </c>
    </row>
    <row r="132" s="15" customFormat="1">
      <c r="A132" s="15"/>
      <c r="B132" s="249"/>
      <c r="C132" s="250"/>
      <c r="D132" s="220" t="s">
        <v>144</v>
      </c>
      <c r="E132" s="251" t="s">
        <v>19</v>
      </c>
      <c r="F132" s="252" t="s">
        <v>203</v>
      </c>
      <c r="G132" s="250"/>
      <c r="H132" s="251" t="s">
        <v>19</v>
      </c>
      <c r="I132" s="253"/>
      <c r="J132" s="250"/>
      <c r="K132" s="250"/>
      <c r="L132" s="254"/>
      <c r="M132" s="255"/>
      <c r="N132" s="256"/>
      <c r="O132" s="256"/>
      <c r="P132" s="256"/>
      <c r="Q132" s="256"/>
      <c r="R132" s="256"/>
      <c r="S132" s="256"/>
      <c r="T132" s="25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8" t="s">
        <v>144</v>
      </c>
      <c r="AU132" s="258" t="s">
        <v>82</v>
      </c>
      <c r="AV132" s="15" t="s">
        <v>78</v>
      </c>
      <c r="AW132" s="15" t="s">
        <v>34</v>
      </c>
      <c r="AX132" s="15" t="s">
        <v>73</v>
      </c>
      <c r="AY132" s="258" t="s">
        <v>132</v>
      </c>
    </row>
    <row r="133" s="13" customFormat="1">
      <c r="A133" s="13"/>
      <c r="B133" s="227"/>
      <c r="C133" s="228"/>
      <c r="D133" s="220" t="s">
        <v>144</v>
      </c>
      <c r="E133" s="229" t="s">
        <v>19</v>
      </c>
      <c r="F133" s="230" t="s">
        <v>204</v>
      </c>
      <c r="G133" s="228"/>
      <c r="H133" s="231">
        <v>1.4039999999999999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144</v>
      </c>
      <c r="AU133" s="237" t="s">
        <v>82</v>
      </c>
      <c r="AV133" s="13" t="s">
        <v>82</v>
      </c>
      <c r="AW133" s="13" t="s">
        <v>34</v>
      </c>
      <c r="AX133" s="13" t="s">
        <v>78</v>
      </c>
      <c r="AY133" s="237" t="s">
        <v>132</v>
      </c>
    </row>
    <row r="134" s="2" customFormat="1" ht="33" customHeight="1">
      <c r="A134" s="40"/>
      <c r="B134" s="41"/>
      <c r="C134" s="207" t="s">
        <v>205</v>
      </c>
      <c r="D134" s="207" t="s">
        <v>134</v>
      </c>
      <c r="E134" s="208" t="s">
        <v>206</v>
      </c>
      <c r="F134" s="209" t="s">
        <v>207</v>
      </c>
      <c r="G134" s="210" t="s">
        <v>91</v>
      </c>
      <c r="H134" s="211">
        <v>14.997</v>
      </c>
      <c r="I134" s="212"/>
      <c r="J134" s="213">
        <f>ROUND(I134*H134,2)</f>
        <v>0</v>
      </c>
      <c r="K134" s="209" t="s">
        <v>137</v>
      </c>
      <c r="L134" s="46"/>
      <c r="M134" s="214" t="s">
        <v>19</v>
      </c>
      <c r="N134" s="215" t="s">
        <v>44</v>
      </c>
      <c r="O134" s="86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138</v>
      </c>
      <c r="AT134" s="218" t="s">
        <v>134</v>
      </c>
      <c r="AU134" s="218" t="s">
        <v>82</v>
      </c>
      <c r="AY134" s="19" t="s">
        <v>132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78</v>
      </c>
      <c r="BK134" s="219">
        <f>ROUND(I134*H134,2)</f>
        <v>0</v>
      </c>
      <c r="BL134" s="19" t="s">
        <v>138</v>
      </c>
      <c r="BM134" s="218" t="s">
        <v>208</v>
      </c>
    </row>
    <row r="135" s="2" customFormat="1">
      <c r="A135" s="40"/>
      <c r="B135" s="41"/>
      <c r="C135" s="42"/>
      <c r="D135" s="220" t="s">
        <v>140</v>
      </c>
      <c r="E135" s="42"/>
      <c r="F135" s="221" t="s">
        <v>209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140</v>
      </c>
      <c r="AU135" s="19" t="s">
        <v>82</v>
      </c>
    </row>
    <row r="136" s="2" customFormat="1">
      <c r="A136" s="40"/>
      <c r="B136" s="41"/>
      <c r="C136" s="42"/>
      <c r="D136" s="225" t="s">
        <v>142</v>
      </c>
      <c r="E136" s="42"/>
      <c r="F136" s="226" t="s">
        <v>210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142</v>
      </c>
      <c r="AU136" s="19" t="s">
        <v>82</v>
      </c>
    </row>
    <row r="137" s="13" customFormat="1">
      <c r="A137" s="13"/>
      <c r="B137" s="227"/>
      <c r="C137" s="228"/>
      <c r="D137" s="220" t="s">
        <v>144</v>
      </c>
      <c r="E137" s="229" t="s">
        <v>19</v>
      </c>
      <c r="F137" s="230" t="s">
        <v>211</v>
      </c>
      <c r="G137" s="228"/>
      <c r="H137" s="231">
        <v>8.3970000000000002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144</v>
      </c>
      <c r="AU137" s="237" t="s">
        <v>82</v>
      </c>
      <c r="AV137" s="13" t="s">
        <v>82</v>
      </c>
      <c r="AW137" s="13" t="s">
        <v>34</v>
      </c>
      <c r="AX137" s="13" t="s">
        <v>73</v>
      </c>
      <c r="AY137" s="237" t="s">
        <v>132</v>
      </c>
    </row>
    <row r="138" s="13" customFormat="1">
      <c r="A138" s="13"/>
      <c r="B138" s="227"/>
      <c r="C138" s="228"/>
      <c r="D138" s="220" t="s">
        <v>144</v>
      </c>
      <c r="E138" s="229" t="s">
        <v>19</v>
      </c>
      <c r="F138" s="230" t="s">
        <v>212</v>
      </c>
      <c r="G138" s="228"/>
      <c r="H138" s="231">
        <v>6.5999999999999996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144</v>
      </c>
      <c r="AU138" s="237" t="s">
        <v>82</v>
      </c>
      <c r="AV138" s="13" t="s">
        <v>82</v>
      </c>
      <c r="AW138" s="13" t="s">
        <v>34</v>
      </c>
      <c r="AX138" s="13" t="s">
        <v>73</v>
      </c>
      <c r="AY138" s="237" t="s">
        <v>132</v>
      </c>
    </row>
    <row r="139" s="14" customFormat="1">
      <c r="A139" s="14"/>
      <c r="B139" s="238"/>
      <c r="C139" s="239"/>
      <c r="D139" s="220" t="s">
        <v>144</v>
      </c>
      <c r="E139" s="240" t="s">
        <v>19</v>
      </c>
      <c r="F139" s="241" t="s">
        <v>153</v>
      </c>
      <c r="G139" s="239"/>
      <c r="H139" s="242">
        <v>14.997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144</v>
      </c>
      <c r="AU139" s="248" t="s">
        <v>82</v>
      </c>
      <c r="AV139" s="14" t="s">
        <v>138</v>
      </c>
      <c r="AW139" s="14" t="s">
        <v>34</v>
      </c>
      <c r="AX139" s="14" t="s">
        <v>78</v>
      </c>
      <c r="AY139" s="248" t="s">
        <v>132</v>
      </c>
    </row>
    <row r="140" s="2" customFormat="1" ht="37.8" customHeight="1">
      <c r="A140" s="40"/>
      <c r="B140" s="41"/>
      <c r="C140" s="207" t="s">
        <v>213</v>
      </c>
      <c r="D140" s="207" t="s">
        <v>134</v>
      </c>
      <c r="E140" s="208" t="s">
        <v>214</v>
      </c>
      <c r="F140" s="209" t="s">
        <v>215</v>
      </c>
      <c r="G140" s="210" t="s">
        <v>91</v>
      </c>
      <c r="H140" s="211">
        <v>280.18299999999999</v>
      </c>
      <c r="I140" s="212"/>
      <c r="J140" s="213">
        <f>ROUND(I140*H140,2)</f>
        <v>0</v>
      </c>
      <c r="K140" s="209" t="s">
        <v>137</v>
      </c>
      <c r="L140" s="46"/>
      <c r="M140" s="214" t="s">
        <v>19</v>
      </c>
      <c r="N140" s="215" t="s">
        <v>44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138</v>
      </c>
      <c r="AT140" s="218" t="s">
        <v>134</v>
      </c>
      <c r="AU140" s="218" t="s">
        <v>82</v>
      </c>
      <c r="AY140" s="19" t="s">
        <v>132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78</v>
      </c>
      <c r="BK140" s="219">
        <f>ROUND(I140*H140,2)</f>
        <v>0</v>
      </c>
      <c r="BL140" s="19" t="s">
        <v>138</v>
      </c>
      <c r="BM140" s="218" t="s">
        <v>216</v>
      </c>
    </row>
    <row r="141" s="2" customFormat="1">
      <c r="A141" s="40"/>
      <c r="B141" s="41"/>
      <c r="C141" s="42"/>
      <c r="D141" s="220" t="s">
        <v>140</v>
      </c>
      <c r="E141" s="42"/>
      <c r="F141" s="221" t="s">
        <v>217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140</v>
      </c>
      <c r="AU141" s="19" t="s">
        <v>82</v>
      </c>
    </row>
    <row r="142" s="2" customFormat="1">
      <c r="A142" s="40"/>
      <c r="B142" s="41"/>
      <c r="C142" s="42"/>
      <c r="D142" s="225" t="s">
        <v>142</v>
      </c>
      <c r="E142" s="42"/>
      <c r="F142" s="226" t="s">
        <v>218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142</v>
      </c>
      <c r="AU142" s="19" t="s">
        <v>82</v>
      </c>
    </row>
    <row r="143" s="13" customFormat="1">
      <c r="A143" s="13"/>
      <c r="B143" s="227"/>
      <c r="C143" s="228"/>
      <c r="D143" s="220" t="s">
        <v>144</v>
      </c>
      <c r="E143" s="229" t="s">
        <v>89</v>
      </c>
      <c r="F143" s="230" t="s">
        <v>219</v>
      </c>
      <c r="G143" s="228"/>
      <c r="H143" s="231">
        <v>35.909999999999997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144</v>
      </c>
      <c r="AU143" s="237" t="s">
        <v>82</v>
      </c>
      <c r="AV143" s="13" t="s">
        <v>82</v>
      </c>
      <c r="AW143" s="13" t="s">
        <v>34</v>
      </c>
      <c r="AX143" s="13" t="s">
        <v>73</v>
      </c>
      <c r="AY143" s="237" t="s">
        <v>132</v>
      </c>
    </row>
    <row r="144" s="13" customFormat="1">
      <c r="A144" s="13"/>
      <c r="B144" s="227"/>
      <c r="C144" s="228"/>
      <c r="D144" s="220" t="s">
        <v>144</v>
      </c>
      <c r="E144" s="229" t="s">
        <v>19</v>
      </c>
      <c r="F144" s="230" t="s">
        <v>220</v>
      </c>
      <c r="G144" s="228"/>
      <c r="H144" s="231">
        <v>15.997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144</v>
      </c>
      <c r="AU144" s="237" t="s">
        <v>82</v>
      </c>
      <c r="AV144" s="13" t="s">
        <v>82</v>
      </c>
      <c r="AW144" s="13" t="s">
        <v>34</v>
      </c>
      <c r="AX144" s="13" t="s">
        <v>73</v>
      </c>
      <c r="AY144" s="237" t="s">
        <v>132</v>
      </c>
    </row>
    <row r="145" s="13" customFormat="1">
      <c r="A145" s="13"/>
      <c r="B145" s="227"/>
      <c r="C145" s="228"/>
      <c r="D145" s="220" t="s">
        <v>144</v>
      </c>
      <c r="E145" s="229" t="s">
        <v>19</v>
      </c>
      <c r="F145" s="230" t="s">
        <v>221</v>
      </c>
      <c r="G145" s="228"/>
      <c r="H145" s="231">
        <v>130.87200000000001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144</v>
      </c>
      <c r="AU145" s="237" t="s">
        <v>82</v>
      </c>
      <c r="AV145" s="13" t="s">
        <v>82</v>
      </c>
      <c r="AW145" s="13" t="s">
        <v>34</v>
      </c>
      <c r="AX145" s="13" t="s">
        <v>73</v>
      </c>
      <c r="AY145" s="237" t="s">
        <v>132</v>
      </c>
    </row>
    <row r="146" s="13" customFormat="1">
      <c r="A146" s="13"/>
      <c r="B146" s="227"/>
      <c r="C146" s="228"/>
      <c r="D146" s="220" t="s">
        <v>144</v>
      </c>
      <c r="E146" s="229" t="s">
        <v>19</v>
      </c>
      <c r="F146" s="230" t="s">
        <v>222</v>
      </c>
      <c r="G146" s="228"/>
      <c r="H146" s="231">
        <v>96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144</v>
      </c>
      <c r="AU146" s="237" t="s">
        <v>82</v>
      </c>
      <c r="AV146" s="13" t="s">
        <v>82</v>
      </c>
      <c r="AW146" s="13" t="s">
        <v>34</v>
      </c>
      <c r="AX146" s="13" t="s">
        <v>73</v>
      </c>
      <c r="AY146" s="237" t="s">
        <v>132</v>
      </c>
    </row>
    <row r="147" s="15" customFormat="1">
      <c r="A147" s="15"/>
      <c r="B147" s="249"/>
      <c r="C147" s="250"/>
      <c r="D147" s="220" t="s">
        <v>144</v>
      </c>
      <c r="E147" s="251" t="s">
        <v>19</v>
      </c>
      <c r="F147" s="252" t="s">
        <v>203</v>
      </c>
      <c r="G147" s="250"/>
      <c r="H147" s="251" t="s">
        <v>19</v>
      </c>
      <c r="I147" s="253"/>
      <c r="J147" s="250"/>
      <c r="K147" s="250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144</v>
      </c>
      <c r="AU147" s="258" t="s">
        <v>82</v>
      </c>
      <c r="AV147" s="15" t="s">
        <v>78</v>
      </c>
      <c r="AW147" s="15" t="s">
        <v>34</v>
      </c>
      <c r="AX147" s="15" t="s">
        <v>73</v>
      </c>
      <c r="AY147" s="258" t="s">
        <v>132</v>
      </c>
    </row>
    <row r="148" s="13" customFormat="1">
      <c r="A148" s="13"/>
      <c r="B148" s="227"/>
      <c r="C148" s="228"/>
      <c r="D148" s="220" t="s">
        <v>144</v>
      </c>
      <c r="E148" s="229" t="s">
        <v>19</v>
      </c>
      <c r="F148" s="230" t="s">
        <v>204</v>
      </c>
      <c r="G148" s="228"/>
      <c r="H148" s="231">
        <v>1.4039999999999999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144</v>
      </c>
      <c r="AU148" s="237" t="s">
        <v>82</v>
      </c>
      <c r="AV148" s="13" t="s">
        <v>82</v>
      </c>
      <c r="AW148" s="13" t="s">
        <v>34</v>
      </c>
      <c r="AX148" s="13" t="s">
        <v>73</v>
      </c>
      <c r="AY148" s="237" t="s">
        <v>132</v>
      </c>
    </row>
    <row r="149" s="14" customFormat="1">
      <c r="A149" s="14"/>
      <c r="B149" s="238"/>
      <c r="C149" s="239"/>
      <c r="D149" s="220" t="s">
        <v>144</v>
      </c>
      <c r="E149" s="240" t="s">
        <v>19</v>
      </c>
      <c r="F149" s="241" t="s">
        <v>153</v>
      </c>
      <c r="G149" s="239"/>
      <c r="H149" s="242">
        <v>280.18299999999999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144</v>
      </c>
      <c r="AU149" s="248" t="s">
        <v>82</v>
      </c>
      <c r="AV149" s="14" t="s">
        <v>138</v>
      </c>
      <c r="AW149" s="14" t="s">
        <v>34</v>
      </c>
      <c r="AX149" s="14" t="s">
        <v>78</v>
      </c>
      <c r="AY149" s="248" t="s">
        <v>132</v>
      </c>
    </row>
    <row r="150" s="2" customFormat="1" ht="16.5" customHeight="1">
      <c r="A150" s="40"/>
      <c r="B150" s="41"/>
      <c r="C150" s="259" t="s">
        <v>223</v>
      </c>
      <c r="D150" s="259" t="s">
        <v>224</v>
      </c>
      <c r="E150" s="260" t="s">
        <v>225</v>
      </c>
      <c r="F150" s="261" t="s">
        <v>226</v>
      </c>
      <c r="G150" s="262" t="s">
        <v>227</v>
      </c>
      <c r="H150" s="263">
        <v>11.178000000000001</v>
      </c>
      <c r="I150" s="264"/>
      <c r="J150" s="265">
        <f>ROUND(I150*H150,2)</f>
        <v>0</v>
      </c>
      <c r="K150" s="261" t="s">
        <v>137</v>
      </c>
      <c r="L150" s="266"/>
      <c r="M150" s="267" t="s">
        <v>19</v>
      </c>
      <c r="N150" s="268" t="s">
        <v>44</v>
      </c>
      <c r="O150" s="86"/>
      <c r="P150" s="216">
        <f>O150*H150</f>
        <v>0</v>
      </c>
      <c r="Q150" s="216">
        <v>1</v>
      </c>
      <c r="R150" s="216">
        <f>Q150*H150</f>
        <v>11.178000000000001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189</v>
      </c>
      <c r="AT150" s="218" t="s">
        <v>224</v>
      </c>
      <c r="AU150" s="218" t="s">
        <v>82</v>
      </c>
      <c r="AY150" s="19" t="s">
        <v>132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78</v>
      </c>
      <c r="BK150" s="219">
        <f>ROUND(I150*H150,2)</f>
        <v>0</v>
      </c>
      <c r="BL150" s="19" t="s">
        <v>138</v>
      </c>
      <c r="BM150" s="218" t="s">
        <v>228</v>
      </c>
    </row>
    <row r="151" s="2" customFormat="1">
      <c r="A151" s="40"/>
      <c r="B151" s="41"/>
      <c r="C151" s="42"/>
      <c r="D151" s="220" t="s">
        <v>140</v>
      </c>
      <c r="E151" s="42"/>
      <c r="F151" s="221" t="s">
        <v>226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140</v>
      </c>
      <c r="AU151" s="19" t="s">
        <v>82</v>
      </c>
    </row>
    <row r="152" s="13" customFormat="1">
      <c r="A152" s="13"/>
      <c r="B152" s="227"/>
      <c r="C152" s="228"/>
      <c r="D152" s="220" t="s">
        <v>144</v>
      </c>
      <c r="E152" s="229" t="s">
        <v>19</v>
      </c>
      <c r="F152" s="230" t="s">
        <v>89</v>
      </c>
      <c r="G152" s="228"/>
      <c r="H152" s="231">
        <v>35.909999999999997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144</v>
      </c>
      <c r="AU152" s="237" t="s">
        <v>82</v>
      </c>
      <c r="AV152" s="13" t="s">
        <v>82</v>
      </c>
      <c r="AW152" s="13" t="s">
        <v>34</v>
      </c>
      <c r="AX152" s="13" t="s">
        <v>73</v>
      </c>
      <c r="AY152" s="237" t="s">
        <v>132</v>
      </c>
    </row>
    <row r="153" s="13" customFormat="1">
      <c r="A153" s="13"/>
      <c r="B153" s="227"/>
      <c r="C153" s="228"/>
      <c r="D153" s="220" t="s">
        <v>144</v>
      </c>
      <c r="E153" s="229" t="s">
        <v>19</v>
      </c>
      <c r="F153" s="230" t="s">
        <v>229</v>
      </c>
      <c r="G153" s="228"/>
      <c r="H153" s="231">
        <v>11.178000000000001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144</v>
      </c>
      <c r="AU153" s="237" t="s">
        <v>82</v>
      </c>
      <c r="AV153" s="13" t="s">
        <v>82</v>
      </c>
      <c r="AW153" s="13" t="s">
        <v>34</v>
      </c>
      <c r="AX153" s="13" t="s">
        <v>78</v>
      </c>
      <c r="AY153" s="237" t="s">
        <v>132</v>
      </c>
    </row>
    <row r="154" s="2" customFormat="1" ht="24.15" customHeight="1">
      <c r="A154" s="40"/>
      <c r="B154" s="41"/>
      <c r="C154" s="207" t="s">
        <v>230</v>
      </c>
      <c r="D154" s="207" t="s">
        <v>134</v>
      </c>
      <c r="E154" s="208" t="s">
        <v>231</v>
      </c>
      <c r="F154" s="209" t="s">
        <v>232</v>
      </c>
      <c r="G154" s="210" t="s">
        <v>91</v>
      </c>
      <c r="H154" s="211">
        <v>35.909999999999997</v>
      </c>
      <c r="I154" s="212"/>
      <c r="J154" s="213">
        <f>ROUND(I154*H154,2)</f>
        <v>0</v>
      </c>
      <c r="K154" s="209" t="s">
        <v>137</v>
      </c>
      <c r="L154" s="46"/>
      <c r="M154" s="214" t="s">
        <v>19</v>
      </c>
      <c r="N154" s="215" t="s">
        <v>44</v>
      </c>
      <c r="O154" s="86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8" t="s">
        <v>138</v>
      </c>
      <c r="AT154" s="218" t="s">
        <v>134</v>
      </c>
      <c r="AU154" s="218" t="s">
        <v>82</v>
      </c>
      <c r="AY154" s="19" t="s">
        <v>132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78</v>
      </c>
      <c r="BK154" s="219">
        <f>ROUND(I154*H154,2)</f>
        <v>0</v>
      </c>
      <c r="BL154" s="19" t="s">
        <v>138</v>
      </c>
      <c r="BM154" s="218" t="s">
        <v>233</v>
      </c>
    </row>
    <row r="155" s="2" customFormat="1">
      <c r="A155" s="40"/>
      <c r="B155" s="41"/>
      <c r="C155" s="42"/>
      <c r="D155" s="220" t="s">
        <v>140</v>
      </c>
      <c r="E155" s="42"/>
      <c r="F155" s="221" t="s">
        <v>234</v>
      </c>
      <c r="G155" s="42"/>
      <c r="H155" s="42"/>
      <c r="I155" s="222"/>
      <c r="J155" s="42"/>
      <c r="K155" s="42"/>
      <c r="L155" s="46"/>
      <c r="M155" s="223"/>
      <c r="N155" s="22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140</v>
      </c>
      <c r="AU155" s="19" t="s">
        <v>82</v>
      </c>
    </row>
    <row r="156" s="2" customFormat="1">
      <c r="A156" s="40"/>
      <c r="B156" s="41"/>
      <c r="C156" s="42"/>
      <c r="D156" s="225" t="s">
        <v>142</v>
      </c>
      <c r="E156" s="42"/>
      <c r="F156" s="226" t="s">
        <v>235</v>
      </c>
      <c r="G156" s="42"/>
      <c r="H156" s="42"/>
      <c r="I156" s="22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142</v>
      </c>
      <c r="AU156" s="19" t="s">
        <v>82</v>
      </c>
    </row>
    <row r="157" s="13" customFormat="1">
      <c r="A157" s="13"/>
      <c r="B157" s="227"/>
      <c r="C157" s="228"/>
      <c r="D157" s="220" t="s">
        <v>144</v>
      </c>
      <c r="E157" s="229" t="s">
        <v>19</v>
      </c>
      <c r="F157" s="230" t="s">
        <v>89</v>
      </c>
      <c r="G157" s="228"/>
      <c r="H157" s="231">
        <v>35.909999999999997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144</v>
      </c>
      <c r="AU157" s="237" t="s">
        <v>82</v>
      </c>
      <c r="AV157" s="13" t="s">
        <v>82</v>
      </c>
      <c r="AW157" s="13" t="s">
        <v>34</v>
      </c>
      <c r="AX157" s="13" t="s">
        <v>78</v>
      </c>
      <c r="AY157" s="237" t="s">
        <v>132</v>
      </c>
    </row>
    <row r="158" s="2" customFormat="1" ht="24.15" customHeight="1">
      <c r="A158" s="40"/>
      <c r="B158" s="41"/>
      <c r="C158" s="207" t="s">
        <v>236</v>
      </c>
      <c r="D158" s="207" t="s">
        <v>134</v>
      </c>
      <c r="E158" s="208" t="s">
        <v>237</v>
      </c>
      <c r="F158" s="209" t="s">
        <v>238</v>
      </c>
      <c r="G158" s="210" t="s">
        <v>227</v>
      </c>
      <c r="H158" s="211">
        <v>716.17100000000005</v>
      </c>
      <c r="I158" s="212"/>
      <c r="J158" s="213">
        <f>ROUND(I158*H158,2)</f>
        <v>0</v>
      </c>
      <c r="K158" s="209" t="s">
        <v>137</v>
      </c>
      <c r="L158" s="46"/>
      <c r="M158" s="214" t="s">
        <v>19</v>
      </c>
      <c r="N158" s="215" t="s">
        <v>44</v>
      </c>
      <c r="O158" s="86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138</v>
      </c>
      <c r="AT158" s="218" t="s">
        <v>134</v>
      </c>
      <c r="AU158" s="218" t="s">
        <v>82</v>
      </c>
      <c r="AY158" s="19" t="s">
        <v>132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78</v>
      </c>
      <c r="BK158" s="219">
        <f>ROUND(I158*H158,2)</f>
        <v>0</v>
      </c>
      <c r="BL158" s="19" t="s">
        <v>138</v>
      </c>
      <c r="BM158" s="218" t="s">
        <v>239</v>
      </c>
    </row>
    <row r="159" s="2" customFormat="1">
      <c r="A159" s="40"/>
      <c r="B159" s="41"/>
      <c r="C159" s="42"/>
      <c r="D159" s="220" t="s">
        <v>140</v>
      </c>
      <c r="E159" s="42"/>
      <c r="F159" s="221" t="s">
        <v>240</v>
      </c>
      <c r="G159" s="42"/>
      <c r="H159" s="42"/>
      <c r="I159" s="222"/>
      <c r="J159" s="42"/>
      <c r="K159" s="42"/>
      <c r="L159" s="46"/>
      <c r="M159" s="223"/>
      <c r="N159" s="22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140</v>
      </c>
      <c r="AU159" s="19" t="s">
        <v>82</v>
      </c>
    </row>
    <row r="160" s="2" customFormat="1">
      <c r="A160" s="40"/>
      <c r="B160" s="41"/>
      <c r="C160" s="42"/>
      <c r="D160" s="225" t="s">
        <v>142</v>
      </c>
      <c r="E160" s="42"/>
      <c r="F160" s="226" t="s">
        <v>241</v>
      </c>
      <c r="G160" s="42"/>
      <c r="H160" s="42"/>
      <c r="I160" s="222"/>
      <c r="J160" s="42"/>
      <c r="K160" s="42"/>
      <c r="L160" s="46"/>
      <c r="M160" s="223"/>
      <c r="N160" s="22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142</v>
      </c>
      <c r="AU160" s="19" t="s">
        <v>82</v>
      </c>
    </row>
    <row r="161" s="13" customFormat="1">
      <c r="A161" s="13"/>
      <c r="B161" s="227"/>
      <c r="C161" s="228"/>
      <c r="D161" s="220" t="s">
        <v>144</v>
      </c>
      <c r="E161" s="229" t="s">
        <v>19</v>
      </c>
      <c r="F161" s="230" t="s">
        <v>220</v>
      </c>
      <c r="G161" s="228"/>
      <c r="H161" s="231">
        <v>15.997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144</v>
      </c>
      <c r="AU161" s="237" t="s">
        <v>82</v>
      </c>
      <c r="AV161" s="13" t="s">
        <v>82</v>
      </c>
      <c r="AW161" s="13" t="s">
        <v>34</v>
      </c>
      <c r="AX161" s="13" t="s">
        <v>73</v>
      </c>
      <c r="AY161" s="237" t="s">
        <v>132</v>
      </c>
    </row>
    <row r="162" s="13" customFormat="1">
      <c r="A162" s="13"/>
      <c r="B162" s="227"/>
      <c r="C162" s="228"/>
      <c r="D162" s="220" t="s">
        <v>144</v>
      </c>
      <c r="E162" s="229" t="s">
        <v>19</v>
      </c>
      <c r="F162" s="230" t="s">
        <v>221</v>
      </c>
      <c r="G162" s="228"/>
      <c r="H162" s="231">
        <v>130.87200000000001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144</v>
      </c>
      <c r="AU162" s="237" t="s">
        <v>82</v>
      </c>
      <c r="AV162" s="13" t="s">
        <v>82</v>
      </c>
      <c r="AW162" s="13" t="s">
        <v>34</v>
      </c>
      <c r="AX162" s="13" t="s">
        <v>73</v>
      </c>
      <c r="AY162" s="237" t="s">
        <v>132</v>
      </c>
    </row>
    <row r="163" s="15" customFormat="1">
      <c r="A163" s="15"/>
      <c r="B163" s="249"/>
      <c r="C163" s="250"/>
      <c r="D163" s="220" t="s">
        <v>144</v>
      </c>
      <c r="E163" s="251" t="s">
        <v>19</v>
      </c>
      <c r="F163" s="252" t="s">
        <v>195</v>
      </c>
      <c r="G163" s="250"/>
      <c r="H163" s="251" t="s">
        <v>19</v>
      </c>
      <c r="I163" s="253"/>
      <c r="J163" s="250"/>
      <c r="K163" s="250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144</v>
      </c>
      <c r="AU163" s="258" t="s">
        <v>82</v>
      </c>
      <c r="AV163" s="15" t="s">
        <v>78</v>
      </c>
      <c r="AW163" s="15" t="s">
        <v>34</v>
      </c>
      <c r="AX163" s="15" t="s">
        <v>73</v>
      </c>
      <c r="AY163" s="258" t="s">
        <v>132</v>
      </c>
    </row>
    <row r="164" s="13" customFormat="1">
      <c r="A164" s="13"/>
      <c r="B164" s="227"/>
      <c r="C164" s="228"/>
      <c r="D164" s="220" t="s">
        <v>144</v>
      </c>
      <c r="E164" s="229" t="s">
        <v>19</v>
      </c>
      <c r="F164" s="230" t="s">
        <v>242</v>
      </c>
      <c r="G164" s="228"/>
      <c r="H164" s="231">
        <v>153.59999999999999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144</v>
      </c>
      <c r="AU164" s="237" t="s">
        <v>82</v>
      </c>
      <c r="AV164" s="13" t="s">
        <v>82</v>
      </c>
      <c r="AW164" s="13" t="s">
        <v>34</v>
      </c>
      <c r="AX164" s="13" t="s">
        <v>73</v>
      </c>
      <c r="AY164" s="237" t="s">
        <v>132</v>
      </c>
    </row>
    <row r="165" s="13" customFormat="1">
      <c r="A165" s="13"/>
      <c r="B165" s="227"/>
      <c r="C165" s="228"/>
      <c r="D165" s="220" t="s">
        <v>144</v>
      </c>
      <c r="E165" s="229" t="s">
        <v>19</v>
      </c>
      <c r="F165" s="230" t="s">
        <v>222</v>
      </c>
      <c r="G165" s="228"/>
      <c r="H165" s="231">
        <v>96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144</v>
      </c>
      <c r="AU165" s="237" t="s">
        <v>82</v>
      </c>
      <c r="AV165" s="13" t="s">
        <v>82</v>
      </c>
      <c r="AW165" s="13" t="s">
        <v>34</v>
      </c>
      <c r="AX165" s="13" t="s">
        <v>73</v>
      </c>
      <c r="AY165" s="237" t="s">
        <v>132</v>
      </c>
    </row>
    <row r="166" s="15" customFormat="1">
      <c r="A166" s="15"/>
      <c r="B166" s="249"/>
      <c r="C166" s="250"/>
      <c r="D166" s="220" t="s">
        <v>144</v>
      </c>
      <c r="E166" s="251" t="s">
        <v>19</v>
      </c>
      <c r="F166" s="252" t="s">
        <v>203</v>
      </c>
      <c r="G166" s="250"/>
      <c r="H166" s="251" t="s">
        <v>19</v>
      </c>
      <c r="I166" s="253"/>
      <c r="J166" s="250"/>
      <c r="K166" s="250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144</v>
      </c>
      <c r="AU166" s="258" t="s">
        <v>82</v>
      </c>
      <c r="AV166" s="15" t="s">
        <v>78</v>
      </c>
      <c r="AW166" s="15" t="s">
        <v>34</v>
      </c>
      <c r="AX166" s="15" t="s">
        <v>73</v>
      </c>
      <c r="AY166" s="258" t="s">
        <v>132</v>
      </c>
    </row>
    <row r="167" s="13" customFormat="1">
      <c r="A167" s="13"/>
      <c r="B167" s="227"/>
      <c r="C167" s="228"/>
      <c r="D167" s="220" t="s">
        <v>144</v>
      </c>
      <c r="E167" s="229" t="s">
        <v>19</v>
      </c>
      <c r="F167" s="230" t="s">
        <v>204</v>
      </c>
      <c r="G167" s="228"/>
      <c r="H167" s="231">
        <v>1.4039999999999999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144</v>
      </c>
      <c r="AU167" s="237" t="s">
        <v>82</v>
      </c>
      <c r="AV167" s="13" t="s">
        <v>82</v>
      </c>
      <c r="AW167" s="13" t="s">
        <v>34</v>
      </c>
      <c r="AX167" s="13" t="s">
        <v>73</v>
      </c>
      <c r="AY167" s="237" t="s">
        <v>132</v>
      </c>
    </row>
    <row r="168" s="14" customFormat="1">
      <c r="A168" s="14"/>
      <c r="B168" s="238"/>
      <c r="C168" s="239"/>
      <c r="D168" s="220" t="s">
        <v>144</v>
      </c>
      <c r="E168" s="240" t="s">
        <v>19</v>
      </c>
      <c r="F168" s="241" t="s">
        <v>153</v>
      </c>
      <c r="G168" s="239"/>
      <c r="H168" s="242">
        <v>397.87299999999999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144</v>
      </c>
      <c r="AU168" s="248" t="s">
        <v>82</v>
      </c>
      <c r="AV168" s="14" t="s">
        <v>138</v>
      </c>
      <c r="AW168" s="14" t="s">
        <v>34</v>
      </c>
      <c r="AX168" s="14" t="s">
        <v>73</v>
      </c>
      <c r="AY168" s="248" t="s">
        <v>132</v>
      </c>
    </row>
    <row r="169" s="13" customFormat="1">
      <c r="A169" s="13"/>
      <c r="B169" s="227"/>
      <c r="C169" s="228"/>
      <c r="D169" s="220" t="s">
        <v>144</v>
      </c>
      <c r="E169" s="229" t="s">
        <v>19</v>
      </c>
      <c r="F169" s="230" t="s">
        <v>243</v>
      </c>
      <c r="G169" s="228"/>
      <c r="H169" s="231">
        <v>716.17100000000005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144</v>
      </c>
      <c r="AU169" s="237" t="s">
        <v>82</v>
      </c>
      <c r="AV169" s="13" t="s">
        <v>82</v>
      </c>
      <c r="AW169" s="13" t="s">
        <v>34</v>
      </c>
      <c r="AX169" s="13" t="s">
        <v>78</v>
      </c>
      <c r="AY169" s="237" t="s">
        <v>132</v>
      </c>
    </row>
    <row r="170" s="2" customFormat="1" ht="16.5" customHeight="1">
      <c r="A170" s="40"/>
      <c r="B170" s="41"/>
      <c r="C170" s="207" t="s">
        <v>8</v>
      </c>
      <c r="D170" s="207" t="s">
        <v>134</v>
      </c>
      <c r="E170" s="208" t="s">
        <v>244</v>
      </c>
      <c r="F170" s="209" t="s">
        <v>245</v>
      </c>
      <c r="G170" s="210" t="s">
        <v>91</v>
      </c>
      <c r="H170" s="211">
        <v>242.869</v>
      </c>
      <c r="I170" s="212"/>
      <c r="J170" s="213">
        <f>ROUND(I170*H170,2)</f>
        <v>0</v>
      </c>
      <c r="K170" s="209" t="s">
        <v>137</v>
      </c>
      <c r="L170" s="46"/>
      <c r="M170" s="214" t="s">
        <v>19</v>
      </c>
      <c r="N170" s="215" t="s">
        <v>44</v>
      </c>
      <c r="O170" s="86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138</v>
      </c>
      <c r="AT170" s="218" t="s">
        <v>134</v>
      </c>
      <c r="AU170" s="218" t="s">
        <v>82</v>
      </c>
      <c r="AY170" s="19" t="s">
        <v>132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78</v>
      </c>
      <c r="BK170" s="219">
        <f>ROUND(I170*H170,2)</f>
        <v>0</v>
      </c>
      <c r="BL170" s="19" t="s">
        <v>138</v>
      </c>
      <c r="BM170" s="218" t="s">
        <v>246</v>
      </c>
    </row>
    <row r="171" s="2" customFormat="1">
      <c r="A171" s="40"/>
      <c r="B171" s="41"/>
      <c r="C171" s="42"/>
      <c r="D171" s="220" t="s">
        <v>140</v>
      </c>
      <c r="E171" s="42"/>
      <c r="F171" s="221" t="s">
        <v>247</v>
      </c>
      <c r="G171" s="42"/>
      <c r="H171" s="42"/>
      <c r="I171" s="222"/>
      <c r="J171" s="42"/>
      <c r="K171" s="42"/>
      <c r="L171" s="46"/>
      <c r="M171" s="223"/>
      <c r="N171" s="224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140</v>
      </c>
      <c r="AU171" s="19" t="s">
        <v>82</v>
      </c>
    </row>
    <row r="172" s="2" customFormat="1">
      <c r="A172" s="40"/>
      <c r="B172" s="41"/>
      <c r="C172" s="42"/>
      <c r="D172" s="225" t="s">
        <v>142</v>
      </c>
      <c r="E172" s="42"/>
      <c r="F172" s="226" t="s">
        <v>248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142</v>
      </c>
      <c r="AU172" s="19" t="s">
        <v>82</v>
      </c>
    </row>
    <row r="173" s="13" customFormat="1">
      <c r="A173" s="13"/>
      <c r="B173" s="227"/>
      <c r="C173" s="228"/>
      <c r="D173" s="220" t="s">
        <v>144</v>
      </c>
      <c r="E173" s="229" t="s">
        <v>19</v>
      </c>
      <c r="F173" s="230" t="s">
        <v>220</v>
      </c>
      <c r="G173" s="228"/>
      <c r="H173" s="231">
        <v>15.997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144</v>
      </c>
      <c r="AU173" s="237" t="s">
        <v>82</v>
      </c>
      <c r="AV173" s="13" t="s">
        <v>82</v>
      </c>
      <c r="AW173" s="13" t="s">
        <v>34</v>
      </c>
      <c r="AX173" s="13" t="s">
        <v>73</v>
      </c>
      <c r="AY173" s="237" t="s">
        <v>132</v>
      </c>
    </row>
    <row r="174" s="13" customFormat="1">
      <c r="A174" s="13"/>
      <c r="B174" s="227"/>
      <c r="C174" s="228"/>
      <c r="D174" s="220" t="s">
        <v>144</v>
      </c>
      <c r="E174" s="229" t="s">
        <v>19</v>
      </c>
      <c r="F174" s="230" t="s">
        <v>221</v>
      </c>
      <c r="G174" s="228"/>
      <c r="H174" s="231">
        <v>130.87200000000001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144</v>
      </c>
      <c r="AU174" s="237" t="s">
        <v>82</v>
      </c>
      <c r="AV174" s="13" t="s">
        <v>82</v>
      </c>
      <c r="AW174" s="13" t="s">
        <v>34</v>
      </c>
      <c r="AX174" s="13" t="s">
        <v>73</v>
      </c>
      <c r="AY174" s="237" t="s">
        <v>132</v>
      </c>
    </row>
    <row r="175" s="15" customFormat="1">
      <c r="A175" s="15"/>
      <c r="B175" s="249"/>
      <c r="C175" s="250"/>
      <c r="D175" s="220" t="s">
        <v>144</v>
      </c>
      <c r="E175" s="251" t="s">
        <v>19</v>
      </c>
      <c r="F175" s="252" t="s">
        <v>195</v>
      </c>
      <c r="G175" s="250"/>
      <c r="H175" s="251" t="s">
        <v>19</v>
      </c>
      <c r="I175" s="253"/>
      <c r="J175" s="250"/>
      <c r="K175" s="250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144</v>
      </c>
      <c r="AU175" s="258" t="s">
        <v>82</v>
      </c>
      <c r="AV175" s="15" t="s">
        <v>78</v>
      </c>
      <c r="AW175" s="15" t="s">
        <v>34</v>
      </c>
      <c r="AX175" s="15" t="s">
        <v>73</v>
      </c>
      <c r="AY175" s="258" t="s">
        <v>132</v>
      </c>
    </row>
    <row r="176" s="13" customFormat="1">
      <c r="A176" s="13"/>
      <c r="B176" s="227"/>
      <c r="C176" s="228"/>
      <c r="D176" s="220" t="s">
        <v>144</v>
      </c>
      <c r="E176" s="229" t="s">
        <v>19</v>
      </c>
      <c r="F176" s="230" t="s">
        <v>196</v>
      </c>
      <c r="G176" s="228"/>
      <c r="H176" s="231">
        <v>96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144</v>
      </c>
      <c r="AU176" s="237" t="s">
        <v>82</v>
      </c>
      <c r="AV176" s="13" t="s">
        <v>82</v>
      </c>
      <c r="AW176" s="13" t="s">
        <v>34</v>
      </c>
      <c r="AX176" s="13" t="s">
        <v>73</v>
      </c>
      <c r="AY176" s="237" t="s">
        <v>132</v>
      </c>
    </row>
    <row r="177" s="14" customFormat="1">
      <c r="A177" s="14"/>
      <c r="B177" s="238"/>
      <c r="C177" s="239"/>
      <c r="D177" s="220" t="s">
        <v>144</v>
      </c>
      <c r="E177" s="240" t="s">
        <v>19</v>
      </c>
      <c r="F177" s="241" t="s">
        <v>153</v>
      </c>
      <c r="G177" s="239"/>
      <c r="H177" s="242">
        <v>242.869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144</v>
      </c>
      <c r="AU177" s="248" t="s">
        <v>82</v>
      </c>
      <c r="AV177" s="14" t="s">
        <v>138</v>
      </c>
      <c r="AW177" s="14" t="s">
        <v>34</v>
      </c>
      <c r="AX177" s="14" t="s">
        <v>78</v>
      </c>
      <c r="AY177" s="248" t="s">
        <v>132</v>
      </c>
    </row>
    <row r="178" s="2" customFormat="1" ht="24.15" customHeight="1">
      <c r="A178" s="40"/>
      <c r="B178" s="41"/>
      <c r="C178" s="207" t="s">
        <v>249</v>
      </c>
      <c r="D178" s="207" t="s">
        <v>134</v>
      </c>
      <c r="E178" s="208" t="s">
        <v>250</v>
      </c>
      <c r="F178" s="209" t="s">
        <v>251</v>
      </c>
      <c r="G178" s="210" t="s">
        <v>91</v>
      </c>
      <c r="H178" s="211">
        <v>0.93600000000000005</v>
      </c>
      <c r="I178" s="212"/>
      <c r="J178" s="213">
        <f>ROUND(I178*H178,2)</f>
        <v>0</v>
      </c>
      <c r="K178" s="209" t="s">
        <v>137</v>
      </c>
      <c r="L178" s="46"/>
      <c r="M178" s="214" t="s">
        <v>19</v>
      </c>
      <c r="N178" s="215" t="s">
        <v>44</v>
      </c>
      <c r="O178" s="86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138</v>
      </c>
      <c r="AT178" s="218" t="s">
        <v>134</v>
      </c>
      <c r="AU178" s="218" t="s">
        <v>82</v>
      </c>
      <c r="AY178" s="19" t="s">
        <v>132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78</v>
      </c>
      <c r="BK178" s="219">
        <f>ROUND(I178*H178,2)</f>
        <v>0</v>
      </c>
      <c r="BL178" s="19" t="s">
        <v>138</v>
      </c>
      <c r="BM178" s="218" t="s">
        <v>252</v>
      </c>
    </row>
    <row r="179" s="2" customFormat="1">
      <c r="A179" s="40"/>
      <c r="B179" s="41"/>
      <c r="C179" s="42"/>
      <c r="D179" s="220" t="s">
        <v>140</v>
      </c>
      <c r="E179" s="42"/>
      <c r="F179" s="221" t="s">
        <v>253</v>
      </c>
      <c r="G179" s="42"/>
      <c r="H179" s="42"/>
      <c r="I179" s="22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140</v>
      </c>
      <c r="AU179" s="19" t="s">
        <v>82</v>
      </c>
    </row>
    <row r="180" s="2" customFormat="1">
      <c r="A180" s="40"/>
      <c r="B180" s="41"/>
      <c r="C180" s="42"/>
      <c r="D180" s="225" t="s">
        <v>142</v>
      </c>
      <c r="E180" s="42"/>
      <c r="F180" s="226" t="s">
        <v>254</v>
      </c>
      <c r="G180" s="42"/>
      <c r="H180" s="42"/>
      <c r="I180" s="222"/>
      <c r="J180" s="42"/>
      <c r="K180" s="42"/>
      <c r="L180" s="46"/>
      <c r="M180" s="223"/>
      <c r="N180" s="22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142</v>
      </c>
      <c r="AU180" s="19" t="s">
        <v>82</v>
      </c>
    </row>
    <row r="181" s="15" customFormat="1">
      <c r="A181" s="15"/>
      <c r="B181" s="249"/>
      <c r="C181" s="250"/>
      <c r="D181" s="220" t="s">
        <v>144</v>
      </c>
      <c r="E181" s="251" t="s">
        <v>19</v>
      </c>
      <c r="F181" s="252" t="s">
        <v>203</v>
      </c>
      <c r="G181" s="250"/>
      <c r="H181" s="251" t="s">
        <v>19</v>
      </c>
      <c r="I181" s="253"/>
      <c r="J181" s="250"/>
      <c r="K181" s="250"/>
      <c r="L181" s="254"/>
      <c r="M181" s="255"/>
      <c r="N181" s="256"/>
      <c r="O181" s="256"/>
      <c r="P181" s="256"/>
      <c r="Q181" s="256"/>
      <c r="R181" s="256"/>
      <c r="S181" s="256"/>
      <c r="T181" s="25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8" t="s">
        <v>144</v>
      </c>
      <c r="AU181" s="258" t="s">
        <v>82</v>
      </c>
      <c r="AV181" s="15" t="s">
        <v>78</v>
      </c>
      <c r="AW181" s="15" t="s">
        <v>34</v>
      </c>
      <c r="AX181" s="15" t="s">
        <v>73</v>
      </c>
      <c r="AY181" s="258" t="s">
        <v>132</v>
      </c>
    </row>
    <row r="182" s="13" customFormat="1">
      <c r="A182" s="13"/>
      <c r="B182" s="227"/>
      <c r="C182" s="228"/>
      <c r="D182" s="220" t="s">
        <v>144</v>
      </c>
      <c r="E182" s="229" t="s">
        <v>19</v>
      </c>
      <c r="F182" s="230" t="s">
        <v>255</v>
      </c>
      <c r="G182" s="228"/>
      <c r="H182" s="231">
        <v>0.93600000000000005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144</v>
      </c>
      <c r="AU182" s="237" t="s">
        <v>82</v>
      </c>
      <c r="AV182" s="13" t="s">
        <v>82</v>
      </c>
      <c r="AW182" s="13" t="s">
        <v>34</v>
      </c>
      <c r="AX182" s="13" t="s">
        <v>78</v>
      </c>
      <c r="AY182" s="237" t="s">
        <v>132</v>
      </c>
    </row>
    <row r="183" s="2" customFormat="1" ht="16.5" customHeight="1">
      <c r="A183" s="40"/>
      <c r="B183" s="41"/>
      <c r="C183" s="259" t="s">
        <v>256</v>
      </c>
      <c r="D183" s="259" t="s">
        <v>224</v>
      </c>
      <c r="E183" s="260" t="s">
        <v>257</v>
      </c>
      <c r="F183" s="261" t="s">
        <v>258</v>
      </c>
      <c r="G183" s="262" t="s">
        <v>227</v>
      </c>
      <c r="H183" s="263">
        <v>1.8720000000000001</v>
      </c>
      <c r="I183" s="264"/>
      <c r="J183" s="265">
        <f>ROUND(I183*H183,2)</f>
        <v>0</v>
      </c>
      <c r="K183" s="261" t="s">
        <v>137</v>
      </c>
      <c r="L183" s="266"/>
      <c r="M183" s="267" t="s">
        <v>19</v>
      </c>
      <c r="N183" s="268" t="s">
        <v>44</v>
      </c>
      <c r="O183" s="86"/>
      <c r="P183" s="216">
        <f>O183*H183</f>
        <v>0</v>
      </c>
      <c r="Q183" s="216">
        <v>1</v>
      </c>
      <c r="R183" s="216">
        <f>Q183*H183</f>
        <v>1.8720000000000001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189</v>
      </c>
      <c r="AT183" s="218" t="s">
        <v>224</v>
      </c>
      <c r="AU183" s="218" t="s">
        <v>82</v>
      </c>
      <c r="AY183" s="19" t="s">
        <v>132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78</v>
      </c>
      <c r="BK183" s="219">
        <f>ROUND(I183*H183,2)</f>
        <v>0</v>
      </c>
      <c r="BL183" s="19" t="s">
        <v>138</v>
      </c>
      <c r="BM183" s="218" t="s">
        <v>259</v>
      </c>
    </row>
    <row r="184" s="2" customFormat="1">
      <c r="A184" s="40"/>
      <c r="B184" s="41"/>
      <c r="C184" s="42"/>
      <c r="D184" s="220" t="s">
        <v>140</v>
      </c>
      <c r="E184" s="42"/>
      <c r="F184" s="221" t="s">
        <v>258</v>
      </c>
      <c r="G184" s="42"/>
      <c r="H184" s="42"/>
      <c r="I184" s="222"/>
      <c r="J184" s="42"/>
      <c r="K184" s="42"/>
      <c r="L184" s="46"/>
      <c r="M184" s="223"/>
      <c r="N184" s="22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140</v>
      </c>
      <c r="AU184" s="19" t="s">
        <v>82</v>
      </c>
    </row>
    <row r="185" s="13" customFormat="1">
      <c r="A185" s="13"/>
      <c r="B185" s="227"/>
      <c r="C185" s="228"/>
      <c r="D185" s="220" t="s">
        <v>144</v>
      </c>
      <c r="E185" s="228"/>
      <c r="F185" s="230" t="s">
        <v>260</v>
      </c>
      <c r="G185" s="228"/>
      <c r="H185" s="231">
        <v>1.8720000000000001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144</v>
      </c>
      <c r="AU185" s="237" t="s">
        <v>82</v>
      </c>
      <c r="AV185" s="13" t="s">
        <v>82</v>
      </c>
      <c r="AW185" s="13" t="s">
        <v>4</v>
      </c>
      <c r="AX185" s="13" t="s">
        <v>78</v>
      </c>
      <c r="AY185" s="237" t="s">
        <v>132</v>
      </c>
    </row>
    <row r="186" s="2" customFormat="1" ht="24.15" customHeight="1">
      <c r="A186" s="40"/>
      <c r="B186" s="41"/>
      <c r="C186" s="207" t="s">
        <v>261</v>
      </c>
      <c r="D186" s="207" t="s">
        <v>134</v>
      </c>
      <c r="E186" s="208" t="s">
        <v>262</v>
      </c>
      <c r="F186" s="209" t="s">
        <v>263</v>
      </c>
      <c r="G186" s="210" t="s">
        <v>91</v>
      </c>
      <c r="H186" s="211">
        <v>7.4500000000000002</v>
      </c>
      <c r="I186" s="212"/>
      <c r="J186" s="213">
        <f>ROUND(I186*H186,2)</f>
        <v>0</v>
      </c>
      <c r="K186" s="209" t="s">
        <v>137</v>
      </c>
      <c r="L186" s="46"/>
      <c r="M186" s="214" t="s">
        <v>19</v>
      </c>
      <c r="N186" s="215" t="s">
        <v>44</v>
      </c>
      <c r="O186" s="86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8" t="s">
        <v>138</v>
      </c>
      <c r="AT186" s="218" t="s">
        <v>134</v>
      </c>
      <c r="AU186" s="218" t="s">
        <v>82</v>
      </c>
      <c r="AY186" s="19" t="s">
        <v>132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78</v>
      </c>
      <c r="BK186" s="219">
        <f>ROUND(I186*H186,2)</f>
        <v>0</v>
      </c>
      <c r="BL186" s="19" t="s">
        <v>138</v>
      </c>
      <c r="BM186" s="218" t="s">
        <v>264</v>
      </c>
    </row>
    <row r="187" s="2" customFormat="1">
      <c r="A187" s="40"/>
      <c r="B187" s="41"/>
      <c r="C187" s="42"/>
      <c r="D187" s="220" t="s">
        <v>140</v>
      </c>
      <c r="E187" s="42"/>
      <c r="F187" s="221" t="s">
        <v>265</v>
      </c>
      <c r="G187" s="42"/>
      <c r="H187" s="42"/>
      <c r="I187" s="22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140</v>
      </c>
      <c r="AU187" s="19" t="s">
        <v>82</v>
      </c>
    </row>
    <row r="188" s="2" customFormat="1">
      <c r="A188" s="40"/>
      <c r="B188" s="41"/>
      <c r="C188" s="42"/>
      <c r="D188" s="225" t="s">
        <v>142</v>
      </c>
      <c r="E188" s="42"/>
      <c r="F188" s="226" t="s">
        <v>266</v>
      </c>
      <c r="G188" s="42"/>
      <c r="H188" s="42"/>
      <c r="I188" s="222"/>
      <c r="J188" s="42"/>
      <c r="K188" s="42"/>
      <c r="L188" s="46"/>
      <c r="M188" s="223"/>
      <c r="N188" s="224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142</v>
      </c>
      <c r="AU188" s="19" t="s">
        <v>82</v>
      </c>
    </row>
    <row r="189" s="13" customFormat="1">
      <c r="A189" s="13"/>
      <c r="B189" s="227"/>
      <c r="C189" s="228"/>
      <c r="D189" s="220" t="s">
        <v>144</v>
      </c>
      <c r="E189" s="229" t="s">
        <v>19</v>
      </c>
      <c r="F189" s="230" t="s">
        <v>267</v>
      </c>
      <c r="G189" s="228"/>
      <c r="H189" s="231">
        <v>6.5999999999999996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144</v>
      </c>
      <c r="AU189" s="237" t="s">
        <v>82</v>
      </c>
      <c r="AV189" s="13" t="s">
        <v>82</v>
      </c>
      <c r="AW189" s="13" t="s">
        <v>34</v>
      </c>
      <c r="AX189" s="13" t="s">
        <v>73</v>
      </c>
      <c r="AY189" s="237" t="s">
        <v>132</v>
      </c>
    </row>
    <row r="190" s="13" customFormat="1">
      <c r="A190" s="13"/>
      <c r="B190" s="227"/>
      <c r="C190" s="228"/>
      <c r="D190" s="220" t="s">
        <v>144</v>
      </c>
      <c r="E190" s="229" t="s">
        <v>19</v>
      </c>
      <c r="F190" s="230" t="s">
        <v>268</v>
      </c>
      <c r="G190" s="228"/>
      <c r="H190" s="231">
        <v>0.84999999999999998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144</v>
      </c>
      <c r="AU190" s="237" t="s">
        <v>82</v>
      </c>
      <c r="AV190" s="13" t="s">
        <v>82</v>
      </c>
      <c r="AW190" s="13" t="s">
        <v>34</v>
      </c>
      <c r="AX190" s="13" t="s">
        <v>73</v>
      </c>
      <c r="AY190" s="237" t="s">
        <v>132</v>
      </c>
    </row>
    <row r="191" s="14" customFormat="1">
      <c r="A191" s="14"/>
      <c r="B191" s="238"/>
      <c r="C191" s="239"/>
      <c r="D191" s="220" t="s">
        <v>144</v>
      </c>
      <c r="E191" s="240" t="s">
        <v>19</v>
      </c>
      <c r="F191" s="241" t="s">
        <v>153</v>
      </c>
      <c r="G191" s="239"/>
      <c r="H191" s="242">
        <v>7.4500000000000002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144</v>
      </c>
      <c r="AU191" s="248" t="s">
        <v>82</v>
      </c>
      <c r="AV191" s="14" t="s">
        <v>138</v>
      </c>
      <c r="AW191" s="14" t="s">
        <v>34</v>
      </c>
      <c r="AX191" s="14" t="s">
        <v>78</v>
      </c>
      <c r="AY191" s="248" t="s">
        <v>132</v>
      </c>
    </row>
    <row r="192" s="2" customFormat="1" ht="16.5" customHeight="1">
      <c r="A192" s="40"/>
      <c r="B192" s="41"/>
      <c r="C192" s="259" t="s">
        <v>269</v>
      </c>
      <c r="D192" s="259" t="s">
        <v>224</v>
      </c>
      <c r="E192" s="260" t="s">
        <v>270</v>
      </c>
      <c r="F192" s="261" t="s">
        <v>271</v>
      </c>
      <c r="G192" s="262" t="s">
        <v>227</v>
      </c>
      <c r="H192" s="263">
        <v>13.199999999999999</v>
      </c>
      <c r="I192" s="264"/>
      <c r="J192" s="265">
        <f>ROUND(I192*H192,2)</f>
        <v>0</v>
      </c>
      <c r="K192" s="261" t="s">
        <v>137</v>
      </c>
      <c r="L192" s="266"/>
      <c r="M192" s="267" t="s">
        <v>19</v>
      </c>
      <c r="N192" s="268" t="s">
        <v>44</v>
      </c>
      <c r="O192" s="86"/>
      <c r="P192" s="216">
        <f>O192*H192</f>
        <v>0</v>
      </c>
      <c r="Q192" s="216">
        <v>1</v>
      </c>
      <c r="R192" s="216">
        <f>Q192*H192</f>
        <v>13.199999999999999</v>
      </c>
      <c r="S192" s="216">
        <v>0</v>
      </c>
      <c r="T192" s="21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189</v>
      </c>
      <c r="AT192" s="218" t="s">
        <v>224</v>
      </c>
      <c r="AU192" s="218" t="s">
        <v>82</v>
      </c>
      <c r="AY192" s="19" t="s">
        <v>132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78</v>
      </c>
      <c r="BK192" s="219">
        <f>ROUND(I192*H192,2)</f>
        <v>0</v>
      </c>
      <c r="BL192" s="19" t="s">
        <v>138</v>
      </c>
      <c r="BM192" s="218" t="s">
        <v>272</v>
      </c>
    </row>
    <row r="193" s="2" customFormat="1">
      <c r="A193" s="40"/>
      <c r="B193" s="41"/>
      <c r="C193" s="42"/>
      <c r="D193" s="220" t="s">
        <v>140</v>
      </c>
      <c r="E193" s="42"/>
      <c r="F193" s="221" t="s">
        <v>271</v>
      </c>
      <c r="G193" s="42"/>
      <c r="H193" s="42"/>
      <c r="I193" s="222"/>
      <c r="J193" s="42"/>
      <c r="K193" s="42"/>
      <c r="L193" s="46"/>
      <c r="M193" s="223"/>
      <c r="N193" s="224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140</v>
      </c>
      <c r="AU193" s="19" t="s">
        <v>82</v>
      </c>
    </row>
    <row r="194" s="13" customFormat="1">
      <c r="A194" s="13"/>
      <c r="B194" s="227"/>
      <c r="C194" s="228"/>
      <c r="D194" s="220" t="s">
        <v>144</v>
      </c>
      <c r="E194" s="229" t="s">
        <v>19</v>
      </c>
      <c r="F194" s="230" t="s">
        <v>267</v>
      </c>
      <c r="G194" s="228"/>
      <c r="H194" s="231">
        <v>6.5999999999999996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144</v>
      </c>
      <c r="AU194" s="237" t="s">
        <v>82</v>
      </c>
      <c r="AV194" s="13" t="s">
        <v>82</v>
      </c>
      <c r="AW194" s="13" t="s">
        <v>34</v>
      </c>
      <c r="AX194" s="13" t="s">
        <v>73</v>
      </c>
      <c r="AY194" s="237" t="s">
        <v>132</v>
      </c>
    </row>
    <row r="195" s="13" customFormat="1">
      <c r="A195" s="13"/>
      <c r="B195" s="227"/>
      <c r="C195" s="228"/>
      <c r="D195" s="220" t="s">
        <v>144</v>
      </c>
      <c r="E195" s="229" t="s">
        <v>19</v>
      </c>
      <c r="F195" s="230" t="s">
        <v>273</v>
      </c>
      <c r="G195" s="228"/>
      <c r="H195" s="231">
        <v>13.199999999999999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144</v>
      </c>
      <c r="AU195" s="237" t="s">
        <v>82</v>
      </c>
      <c r="AV195" s="13" t="s">
        <v>82</v>
      </c>
      <c r="AW195" s="13" t="s">
        <v>34</v>
      </c>
      <c r="AX195" s="13" t="s">
        <v>78</v>
      </c>
      <c r="AY195" s="237" t="s">
        <v>132</v>
      </c>
    </row>
    <row r="196" s="2" customFormat="1" ht="37.8" customHeight="1">
      <c r="A196" s="40"/>
      <c r="B196" s="41"/>
      <c r="C196" s="207" t="s">
        <v>274</v>
      </c>
      <c r="D196" s="207" t="s">
        <v>134</v>
      </c>
      <c r="E196" s="208" t="s">
        <v>275</v>
      </c>
      <c r="F196" s="209" t="s">
        <v>276</v>
      </c>
      <c r="G196" s="210" t="s">
        <v>96</v>
      </c>
      <c r="H196" s="211">
        <v>239.40000000000001</v>
      </c>
      <c r="I196" s="212"/>
      <c r="J196" s="213">
        <f>ROUND(I196*H196,2)</f>
        <v>0</v>
      </c>
      <c r="K196" s="209" t="s">
        <v>137</v>
      </c>
      <c r="L196" s="46"/>
      <c r="M196" s="214" t="s">
        <v>19</v>
      </c>
      <c r="N196" s="215" t="s">
        <v>44</v>
      </c>
      <c r="O196" s="86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8" t="s">
        <v>138</v>
      </c>
      <c r="AT196" s="218" t="s">
        <v>134</v>
      </c>
      <c r="AU196" s="218" t="s">
        <v>82</v>
      </c>
      <c r="AY196" s="19" t="s">
        <v>132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9" t="s">
        <v>78</v>
      </c>
      <c r="BK196" s="219">
        <f>ROUND(I196*H196,2)</f>
        <v>0</v>
      </c>
      <c r="BL196" s="19" t="s">
        <v>138</v>
      </c>
      <c r="BM196" s="218" t="s">
        <v>277</v>
      </c>
    </row>
    <row r="197" s="2" customFormat="1">
      <c r="A197" s="40"/>
      <c r="B197" s="41"/>
      <c r="C197" s="42"/>
      <c r="D197" s="220" t="s">
        <v>140</v>
      </c>
      <c r="E197" s="42"/>
      <c r="F197" s="221" t="s">
        <v>278</v>
      </c>
      <c r="G197" s="42"/>
      <c r="H197" s="42"/>
      <c r="I197" s="222"/>
      <c r="J197" s="42"/>
      <c r="K197" s="42"/>
      <c r="L197" s="46"/>
      <c r="M197" s="223"/>
      <c r="N197" s="224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140</v>
      </c>
      <c r="AU197" s="19" t="s">
        <v>82</v>
      </c>
    </row>
    <row r="198" s="2" customFormat="1">
      <c r="A198" s="40"/>
      <c r="B198" s="41"/>
      <c r="C198" s="42"/>
      <c r="D198" s="225" t="s">
        <v>142</v>
      </c>
      <c r="E198" s="42"/>
      <c r="F198" s="226" t="s">
        <v>279</v>
      </c>
      <c r="G198" s="42"/>
      <c r="H198" s="42"/>
      <c r="I198" s="22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142</v>
      </c>
      <c r="AU198" s="19" t="s">
        <v>82</v>
      </c>
    </row>
    <row r="199" s="13" customFormat="1">
      <c r="A199" s="13"/>
      <c r="B199" s="227"/>
      <c r="C199" s="228"/>
      <c r="D199" s="220" t="s">
        <v>144</v>
      </c>
      <c r="E199" s="229" t="s">
        <v>19</v>
      </c>
      <c r="F199" s="230" t="s">
        <v>98</v>
      </c>
      <c r="G199" s="228"/>
      <c r="H199" s="231">
        <v>239.40000000000001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144</v>
      </c>
      <c r="AU199" s="237" t="s">
        <v>82</v>
      </c>
      <c r="AV199" s="13" t="s">
        <v>82</v>
      </c>
      <c r="AW199" s="13" t="s">
        <v>34</v>
      </c>
      <c r="AX199" s="13" t="s">
        <v>78</v>
      </c>
      <c r="AY199" s="237" t="s">
        <v>132</v>
      </c>
    </row>
    <row r="200" s="2" customFormat="1" ht="33" customHeight="1">
      <c r="A200" s="40"/>
      <c r="B200" s="41"/>
      <c r="C200" s="207" t="s">
        <v>7</v>
      </c>
      <c r="D200" s="207" t="s">
        <v>134</v>
      </c>
      <c r="E200" s="208" t="s">
        <v>280</v>
      </c>
      <c r="F200" s="209" t="s">
        <v>281</v>
      </c>
      <c r="G200" s="210" t="s">
        <v>96</v>
      </c>
      <c r="H200" s="211">
        <v>239.40000000000001</v>
      </c>
      <c r="I200" s="212"/>
      <c r="J200" s="213">
        <f>ROUND(I200*H200,2)</f>
        <v>0</v>
      </c>
      <c r="K200" s="209" t="s">
        <v>137</v>
      </c>
      <c r="L200" s="46"/>
      <c r="M200" s="214" t="s">
        <v>19</v>
      </c>
      <c r="N200" s="215" t="s">
        <v>44</v>
      </c>
      <c r="O200" s="86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8" t="s">
        <v>138</v>
      </c>
      <c r="AT200" s="218" t="s">
        <v>134</v>
      </c>
      <c r="AU200" s="218" t="s">
        <v>82</v>
      </c>
      <c r="AY200" s="19" t="s">
        <v>132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78</v>
      </c>
      <c r="BK200" s="219">
        <f>ROUND(I200*H200,2)</f>
        <v>0</v>
      </c>
      <c r="BL200" s="19" t="s">
        <v>138</v>
      </c>
      <c r="BM200" s="218" t="s">
        <v>282</v>
      </c>
    </row>
    <row r="201" s="2" customFormat="1">
      <c r="A201" s="40"/>
      <c r="B201" s="41"/>
      <c r="C201" s="42"/>
      <c r="D201" s="220" t="s">
        <v>140</v>
      </c>
      <c r="E201" s="42"/>
      <c r="F201" s="221" t="s">
        <v>283</v>
      </c>
      <c r="G201" s="42"/>
      <c r="H201" s="42"/>
      <c r="I201" s="22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140</v>
      </c>
      <c r="AU201" s="19" t="s">
        <v>82</v>
      </c>
    </row>
    <row r="202" s="2" customFormat="1">
      <c r="A202" s="40"/>
      <c r="B202" s="41"/>
      <c r="C202" s="42"/>
      <c r="D202" s="225" t="s">
        <v>142</v>
      </c>
      <c r="E202" s="42"/>
      <c r="F202" s="226" t="s">
        <v>284</v>
      </c>
      <c r="G202" s="42"/>
      <c r="H202" s="42"/>
      <c r="I202" s="222"/>
      <c r="J202" s="42"/>
      <c r="K202" s="42"/>
      <c r="L202" s="46"/>
      <c r="M202" s="223"/>
      <c r="N202" s="22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142</v>
      </c>
      <c r="AU202" s="19" t="s">
        <v>82</v>
      </c>
    </row>
    <row r="203" s="13" customFormat="1">
      <c r="A203" s="13"/>
      <c r="B203" s="227"/>
      <c r="C203" s="228"/>
      <c r="D203" s="220" t="s">
        <v>144</v>
      </c>
      <c r="E203" s="229" t="s">
        <v>19</v>
      </c>
      <c r="F203" s="230" t="s">
        <v>98</v>
      </c>
      <c r="G203" s="228"/>
      <c r="H203" s="231">
        <v>239.40000000000001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144</v>
      </c>
      <c r="AU203" s="237" t="s">
        <v>82</v>
      </c>
      <c r="AV203" s="13" t="s">
        <v>82</v>
      </c>
      <c r="AW203" s="13" t="s">
        <v>34</v>
      </c>
      <c r="AX203" s="13" t="s">
        <v>78</v>
      </c>
      <c r="AY203" s="237" t="s">
        <v>132</v>
      </c>
    </row>
    <row r="204" s="2" customFormat="1" ht="24.15" customHeight="1">
      <c r="A204" s="40"/>
      <c r="B204" s="41"/>
      <c r="C204" s="207" t="s">
        <v>285</v>
      </c>
      <c r="D204" s="207" t="s">
        <v>134</v>
      </c>
      <c r="E204" s="208" t="s">
        <v>286</v>
      </c>
      <c r="F204" s="209" t="s">
        <v>287</v>
      </c>
      <c r="G204" s="210" t="s">
        <v>96</v>
      </c>
      <c r="H204" s="211">
        <v>239.40000000000001</v>
      </c>
      <c r="I204" s="212"/>
      <c r="J204" s="213">
        <f>ROUND(I204*H204,2)</f>
        <v>0</v>
      </c>
      <c r="K204" s="209" t="s">
        <v>137</v>
      </c>
      <c r="L204" s="46"/>
      <c r="M204" s="214" t="s">
        <v>19</v>
      </c>
      <c r="N204" s="215" t="s">
        <v>44</v>
      </c>
      <c r="O204" s="86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138</v>
      </c>
      <c r="AT204" s="218" t="s">
        <v>134</v>
      </c>
      <c r="AU204" s="218" t="s">
        <v>82</v>
      </c>
      <c r="AY204" s="19" t="s">
        <v>132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78</v>
      </c>
      <c r="BK204" s="219">
        <f>ROUND(I204*H204,2)</f>
        <v>0</v>
      </c>
      <c r="BL204" s="19" t="s">
        <v>138</v>
      </c>
      <c r="BM204" s="218" t="s">
        <v>288</v>
      </c>
    </row>
    <row r="205" s="2" customFormat="1">
      <c r="A205" s="40"/>
      <c r="B205" s="41"/>
      <c r="C205" s="42"/>
      <c r="D205" s="220" t="s">
        <v>140</v>
      </c>
      <c r="E205" s="42"/>
      <c r="F205" s="221" t="s">
        <v>289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140</v>
      </c>
      <c r="AU205" s="19" t="s">
        <v>82</v>
      </c>
    </row>
    <row r="206" s="2" customFormat="1">
      <c r="A206" s="40"/>
      <c r="B206" s="41"/>
      <c r="C206" s="42"/>
      <c r="D206" s="225" t="s">
        <v>142</v>
      </c>
      <c r="E206" s="42"/>
      <c r="F206" s="226" t="s">
        <v>290</v>
      </c>
      <c r="G206" s="42"/>
      <c r="H206" s="42"/>
      <c r="I206" s="222"/>
      <c r="J206" s="42"/>
      <c r="K206" s="42"/>
      <c r="L206" s="46"/>
      <c r="M206" s="223"/>
      <c r="N206" s="224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142</v>
      </c>
      <c r="AU206" s="19" t="s">
        <v>82</v>
      </c>
    </row>
    <row r="207" s="13" customFormat="1">
      <c r="A207" s="13"/>
      <c r="B207" s="227"/>
      <c r="C207" s="228"/>
      <c r="D207" s="220" t="s">
        <v>144</v>
      </c>
      <c r="E207" s="229" t="s">
        <v>98</v>
      </c>
      <c r="F207" s="230" t="s">
        <v>291</v>
      </c>
      <c r="G207" s="228"/>
      <c r="H207" s="231">
        <v>239.40000000000001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144</v>
      </c>
      <c r="AU207" s="237" t="s">
        <v>82</v>
      </c>
      <c r="AV207" s="13" t="s">
        <v>82</v>
      </c>
      <c r="AW207" s="13" t="s">
        <v>34</v>
      </c>
      <c r="AX207" s="13" t="s">
        <v>78</v>
      </c>
      <c r="AY207" s="237" t="s">
        <v>132</v>
      </c>
    </row>
    <row r="208" s="2" customFormat="1" ht="16.5" customHeight="1">
      <c r="A208" s="40"/>
      <c r="B208" s="41"/>
      <c r="C208" s="259" t="s">
        <v>292</v>
      </c>
      <c r="D208" s="259" t="s">
        <v>224</v>
      </c>
      <c r="E208" s="260" t="s">
        <v>293</v>
      </c>
      <c r="F208" s="261" t="s">
        <v>294</v>
      </c>
      <c r="G208" s="262" t="s">
        <v>295</v>
      </c>
      <c r="H208" s="263">
        <v>4.7880000000000003</v>
      </c>
      <c r="I208" s="264"/>
      <c r="J208" s="265">
        <f>ROUND(I208*H208,2)</f>
        <v>0</v>
      </c>
      <c r="K208" s="261" t="s">
        <v>137</v>
      </c>
      <c r="L208" s="266"/>
      <c r="M208" s="267" t="s">
        <v>19</v>
      </c>
      <c r="N208" s="268" t="s">
        <v>44</v>
      </c>
      <c r="O208" s="86"/>
      <c r="P208" s="216">
        <f>O208*H208</f>
        <v>0</v>
      </c>
      <c r="Q208" s="216">
        <v>0.001</v>
      </c>
      <c r="R208" s="216">
        <f>Q208*H208</f>
        <v>0.0047880000000000006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189</v>
      </c>
      <c r="AT208" s="218" t="s">
        <v>224</v>
      </c>
      <c r="AU208" s="218" t="s">
        <v>82</v>
      </c>
      <c r="AY208" s="19" t="s">
        <v>132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78</v>
      </c>
      <c r="BK208" s="219">
        <f>ROUND(I208*H208,2)</f>
        <v>0</v>
      </c>
      <c r="BL208" s="19" t="s">
        <v>138</v>
      </c>
      <c r="BM208" s="218" t="s">
        <v>296</v>
      </c>
    </row>
    <row r="209" s="2" customFormat="1">
      <c r="A209" s="40"/>
      <c r="B209" s="41"/>
      <c r="C209" s="42"/>
      <c r="D209" s="220" t="s">
        <v>140</v>
      </c>
      <c r="E209" s="42"/>
      <c r="F209" s="221" t="s">
        <v>294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140</v>
      </c>
      <c r="AU209" s="19" t="s">
        <v>82</v>
      </c>
    </row>
    <row r="210" s="13" customFormat="1">
      <c r="A210" s="13"/>
      <c r="B210" s="227"/>
      <c r="C210" s="228"/>
      <c r="D210" s="220" t="s">
        <v>144</v>
      </c>
      <c r="E210" s="229" t="s">
        <v>19</v>
      </c>
      <c r="F210" s="230" t="s">
        <v>297</v>
      </c>
      <c r="G210" s="228"/>
      <c r="H210" s="231">
        <v>4.7880000000000003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144</v>
      </c>
      <c r="AU210" s="237" t="s">
        <v>82</v>
      </c>
      <c r="AV210" s="13" t="s">
        <v>82</v>
      </c>
      <c r="AW210" s="13" t="s">
        <v>34</v>
      </c>
      <c r="AX210" s="13" t="s">
        <v>78</v>
      </c>
      <c r="AY210" s="237" t="s">
        <v>132</v>
      </c>
    </row>
    <row r="211" s="2" customFormat="1" ht="24.15" customHeight="1">
      <c r="A211" s="40"/>
      <c r="B211" s="41"/>
      <c r="C211" s="207" t="s">
        <v>298</v>
      </c>
      <c r="D211" s="207" t="s">
        <v>134</v>
      </c>
      <c r="E211" s="208" t="s">
        <v>299</v>
      </c>
      <c r="F211" s="209" t="s">
        <v>300</v>
      </c>
      <c r="G211" s="210" t="s">
        <v>96</v>
      </c>
      <c r="H211" s="211">
        <v>729.44000000000005</v>
      </c>
      <c r="I211" s="212"/>
      <c r="J211" s="213">
        <f>ROUND(I211*H211,2)</f>
        <v>0</v>
      </c>
      <c r="K211" s="209" t="s">
        <v>137</v>
      </c>
      <c r="L211" s="46"/>
      <c r="M211" s="214" t="s">
        <v>19</v>
      </c>
      <c r="N211" s="215" t="s">
        <v>44</v>
      </c>
      <c r="O211" s="86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138</v>
      </c>
      <c r="AT211" s="218" t="s">
        <v>134</v>
      </c>
      <c r="AU211" s="218" t="s">
        <v>82</v>
      </c>
      <c r="AY211" s="19" t="s">
        <v>132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78</v>
      </c>
      <c r="BK211" s="219">
        <f>ROUND(I211*H211,2)</f>
        <v>0</v>
      </c>
      <c r="BL211" s="19" t="s">
        <v>138</v>
      </c>
      <c r="BM211" s="218" t="s">
        <v>301</v>
      </c>
    </row>
    <row r="212" s="2" customFormat="1">
      <c r="A212" s="40"/>
      <c r="B212" s="41"/>
      <c r="C212" s="42"/>
      <c r="D212" s="220" t="s">
        <v>140</v>
      </c>
      <c r="E212" s="42"/>
      <c r="F212" s="221" t="s">
        <v>302</v>
      </c>
      <c r="G212" s="42"/>
      <c r="H212" s="42"/>
      <c r="I212" s="222"/>
      <c r="J212" s="42"/>
      <c r="K212" s="42"/>
      <c r="L212" s="46"/>
      <c r="M212" s="223"/>
      <c r="N212" s="22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140</v>
      </c>
      <c r="AU212" s="19" t="s">
        <v>82</v>
      </c>
    </row>
    <row r="213" s="2" customFormat="1">
      <c r="A213" s="40"/>
      <c r="B213" s="41"/>
      <c r="C213" s="42"/>
      <c r="D213" s="225" t="s">
        <v>142</v>
      </c>
      <c r="E213" s="42"/>
      <c r="F213" s="226" t="s">
        <v>303</v>
      </c>
      <c r="G213" s="42"/>
      <c r="H213" s="42"/>
      <c r="I213" s="222"/>
      <c r="J213" s="42"/>
      <c r="K213" s="42"/>
      <c r="L213" s="46"/>
      <c r="M213" s="223"/>
      <c r="N213" s="22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142</v>
      </c>
      <c r="AU213" s="19" t="s">
        <v>82</v>
      </c>
    </row>
    <row r="214" s="13" customFormat="1">
      <c r="A214" s="13"/>
      <c r="B214" s="227"/>
      <c r="C214" s="228"/>
      <c r="D214" s="220" t="s">
        <v>144</v>
      </c>
      <c r="E214" s="229" t="s">
        <v>19</v>
      </c>
      <c r="F214" s="230" t="s">
        <v>94</v>
      </c>
      <c r="G214" s="228"/>
      <c r="H214" s="231">
        <v>554.08000000000004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144</v>
      </c>
      <c r="AU214" s="237" t="s">
        <v>82</v>
      </c>
      <c r="AV214" s="13" t="s">
        <v>82</v>
      </c>
      <c r="AW214" s="13" t="s">
        <v>34</v>
      </c>
      <c r="AX214" s="13" t="s">
        <v>73</v>
      </c>
      <c r="AY214" s="237" t="s">
        <v>132</v>
      </c>
    </row>
    <row r="215" s="13" customFormat="1">
      <c r="A215" s="13"/>
      <c r="B215" s="227"/>
      <c r="C215" s="228"/>
      <c r="D215" s="220" t="s">
        <v>144</v>
      </c>
      <c r="E215" s="229" t="s">
        <v>19</v>
      </c>
      <c r="F215" s="230" t="s">
        <v>304</v>
      </c>
      <c r="G215" s="228"/>
      <c r="H215" s="231">
        <v>33.5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144</v>
      </c>
      <c r="AU215" s="237" t="s">
        <v>82</v>
      </c>
      <c r="AV215" s="13" t="s">
        <v>82</v>
      </c>
      <c r="AW215" s="13" t="s">
        <v>34</v>
      </c>
      <c r="AX215" s="13" t="s">
        <v>73</v>
      </c>
      <c r="AY215" s="237" t="s">
        <v>132</v>
      </c>
    </row>
    <row r="216" s="13" customFormat="1">
      <c r="A216" s="13"/>
      <c r="B216" s="227"/>
      <c r="C216" s="228"/>
      <c r="D216" s="220" t="s">
        <v>144</v>
      </c>
      <c r="E216" s="229" t="s">
        <v>19</v>
      </c>
      <c r="F216" s="230" t="s">
        <v>305</v>
      </c>
      <c r="G216" s="228"/>
      <c r="H216" s="231">
        <v>3.3799999999999999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144</v>
      </c>
      <c r="AU216" s="237" t="s">
        <v>82</v>
      </c>
      <c r="AV216" s="13" t="s">
        <v>82</v>
      </c>
      <c r="AW216" s="13" t="s">
        <v>34</v>
      </c>
      <c r="AX216" s="13" t="s">
        <v>73</v>
      </c>
      <c r="AY216" s="237" t="s">
        <v>132</v>
      </c>
    </row>
    <row r="217" s="13" customFormat="1">
      <c r="A217" s="13"/>
      <c r="B217" s="227"/>
      <c r="C217" s="228"/>
      <c r="D217" s="220" t="s">
        <v>144</v>
      </c>
      <c r="E217" s="229" t="s">
        <v>19</v>
      </c>
      <c r="F217" s="230" t="s">
        <v>306</v>
      </c>
      <c r="G217" s="228"/>
      <c r="H217" s="231">
        <v>42.479999999999997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144</v>
      </c>
      <c r="AU217" s="237" t="s">
        <v>82</v>
      </c>
      <c r="AV217" s="13" t="s">
        <v>82</v>
      </c>
      <c r="AW217" s="13" t="s">
        <v>34</v>
      </c>
      <c r="AX217" s="13" t="s">
        <v>73</v>
      </c>
      <c r="AY217" s="237" t="s">
        <v>132</v>
      </c>
    </row>
    <row r="218" s="13" customFormat="1">
      <c r="A218" s="13"/>
      <c r="B218" s="227"/>
      <c r="C218" s="228"/>
      <c r="D218" s="220" t="s">
        <v>144</v>
      </c>
      <c r="E218" s="229" t="s">
        <v>19</v>
      </c>
      <c r="F218" s="230" t="s">
        <v>307</v>
      </c>
      <c r="G218" s="228"/>
      <c r="H218" s="231">
        <v>96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144</v>
      </c>
      <c r="AU218" s="237" t="s">
        <v>82</v>
      </c>
      <c r="AV218" s="13" t="s">
        <v>82</v>
      </c>
      <c r="AW218" s="13" t="s">
        <v>34</v>
      </c>
      <c r="AX218" s="13" t="s">
        <v>73</v>
      </c>
      <c r="AY218" s="237" t="s">
        <v>132</v>
      </c>
    </row>
    <row r="219" s="14" customFormat="1">
      <c r="A219" s="14"/>
      <c r="B219" s="238"/>
      <c r="C219" s="239"/>
      <c r="D219" s="220" t="s">
        <v>144</v>
      </c>
      <c r="E219" s="240" t="s">
        <v>19</v>
      </c>
      <c r="F219" s="241" t="s">
        <v>153</v>
      </c>
      <c r="G219" s="239"/>
      <c r="H219" s="242">
        <v>729.44000000000005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144</v>
      </c>
      <c r="AU219" s="248" t="s">
        <v>82</v>
      </c>
      <c r="AV219" s="14" t="s">
        <v>138</v>
      </c>
      <c r="AW219" s="14" t="s">
        <v>34</v>
      </c>
      <c r="AX219" s="14" t="s">
        <v>78</v>
      </c>
      <c r="AY219" s="248" t="s">
        <v>132</v>
      </c>
    </row>
    <row r="220" s="12" customFormat="1" ht="22.8" customHeight="1">
      <c r="A220" s="12"/>
      <c r="B220" s="191"/>
      <c r="C220" s="192"/>
      <c r="D220" s="193" t="s">
        <v>72</v>
      </c>
      <c r="E220" s="205" t="s">
        <v>82</v>
      </c>
      <c r="F220" s="205" t="s">
        <v>308</v>
      </c>
      <c r="G220" s="192"/>
      <c r="H220" s="192"/>
      <c r="I220" s="195"/>
      <c r="J220" s="206">
        <f>BK220</f>
        <v>0</v>
      </c>
      <c r="K220" s="192"/>
      <c r="L220" s="197"/>
      <c r="M220" s="198"/>
      <c r="N220" s="199"/>
      <c r="O220" s="199"/>
      <c r="P220" s="200">
        <f>SUM(P221:P224)</f>
        <v>0</v>
      </c>
      <c r="Q220" s="199"/>
      <c r="R220" s="200">
        <f>SUM(R221:R224)</f>
        <v>0</v>
      </c>
      <c r="S220" s="199"/>
      <c r="T220" s="201">
        <f>SUM(T221:T224)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2" t="s">
        <v>78</v>
      </c>
      <c r="AT220" s="203" t="s">
        <v>72</v>
      </c>
      <c r="AU220" s="203" t="s">
        <v>78</v>
      </c>
      <c r="AY220" s="202" t="s">
        <v>132</v>
      </c>
      <c r="BK220" s="204">
        <f>SUM(BK221:BK224)</f>
        <v>0</v>
      </c>
    </row>
    <row r="221" s="2" customFormat="1" ht="33" customHeight="1">
      <c r="A221" s="40"/>
      <c r="B221" s="41"/>
      <c r="C221" s="207" t="s">
        <v>309</v>
      </c>
      <c r="D221" s="207" t="s">
        <v>134</v>
      </c>
      <c r="E221" s="208" t="s">
        <v>310</v>
      </c>
      <c r="F221" s="209" t="s">
        <v>311</v>
      </c>
      <c r="G221" s="210" t="s">
        <v>91</v>
      </c>
      <c r="H221" s="211">
        <v>96</v>
      </c>
      <c r="I221" s="212"/>
      <c r="J221" s="213">
        <f>ROUND(I221*H221,2)</f>
        <v>0</v>
      </c>
      <c r="K221" s="209" t="s">
        <v>137</v>
      </c>
      <c r="L221" s="46"/>
      <c r="M221" s="214" t="s">
        <v>19</v>
      </c>
      <c r="N221" s="215" t="s">
        <v>44</v>
      </c>
      <c r="O221" s="86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8" t="s">
        <v>138</v>
      </c>
      <c r="AT221" s="218" t="s">
        <v>134</v>
      </c>
      <c r="AU221" s="218" t="s">
        <v>82</v>
      </c>
      <c r="AY221" s="19" t="s">
        <v>132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78</v>
      </c>
      <c r="BK221" s="219">
        <f>ROUND(I221*H221,2)</f>
        <v>0</v>
      </c>
      <c r="BL221" s="19" t="s">
        <v>138</v>
      </c>
      <c r="BM221" s="218" t="s">
        <v>312</v>
      </c>
    </row>
    <row r="222" s="2" customFormat="1">
      <c r="A222" s="40"/>
      <c r="B222" s="41"/>
      <c r="C222" s="42"/>
      <c r="D222" s="220" t="s">
        <v>140</v>
      </c>
      <c r="E222" s="42"/>
      <c r="F222" s="221" t="s">
        <v>313</v>
      </c>
      <c r="G222" s="42"/>
      <c r="H222" s="42"/>
      <c r="I222" s="222"/>
      <c r="J222" s="42"/>
      <c r="K222" s="42"/>
      <c r="L222" s="46"/>
      <c r="M222" s="223"/>
      <c r="N222" s="224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140</v>
      </c>
      <c r="AU222" s="19" t="s">
        <v>82</v>
      </c>
    </row>
    <row r="223" s="2" customFormat="1">
      <c r="A223" s="40"/>
      <c r="B223" s="41"/>
      <c r="C223" s="42"/>
      <c r="D223" s="225" t="s">
        <v>142</v>
      </c>
      <c r="E223" s="42"/>
      <c r="F223" s="226" t="s">
        <v>314</v>
      </c>
      <c r="G223" s="42"/>
      <c r="H223" s="42"/>
      <c r="I223" s="222"/>
      <c r="J223" s="42"/>
      <c r="K223" s="42"/>
      <c r="L223" s="46"/>
      <c r="M223" s="223"/>
      <c r="N223" s="22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142</v>
      </c>
      <c r="AU223" s="19" t="s">
        <v>82</v>
      </c>
    </row>
    <row r="224" s="13" customFormat="1">
      <c r="A224" s="13"/>
      <c r="B224" s="227"/>
      <c r="C224" s="228"/>
      <c r="D224" s="220" t="s">
        <v>144</v>
      </c>
      <c r="E224" s="229" t="s">
        <v>19</v>
      </c>
      <c r="F224" s="230" t="s">
        <v>315</v>
      </c>
      <c r="G224" s="228"/>
      <c r="H224" s="231">
        <v>96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144</v>
      </c>
      <c r="AU224" s="237" t="s">
        <v>82</v>
      </c>
      <c r="AV224" s="13" t="s">
        <v>82</v>
      </c>
      <c r="AW224" s="13" t="s">
        <v>34</v>
      </c>
      <c r="AX224" s="13" t="s">
        <v>78</v>
      </c>
      <c r="AY224" s="237" t="s">
        <v>132</v>
      </c>
    </row>
    <row r="225" s="12" customFormat="1" ht="22.8" customHeight="1">
      <c r="A225" s="12"/>
      <c r="B225" s="191"/>
      <c r="C225" s="192"/>
      <c r="D225" s="193" t="s">
        <v>72</v>
      </c>
      <c r="E225" s="205" t="s">
        <v>154</v>
      </c>
      <c r="F225" s="205" t="s">
        <v>316</v>
      </c>
      <c r="G225" s="192"/>
      <c r="H225" s="192"/>
      <c r="I225" s="195"/>
      <c r="J225" s="206">
        <f>BK225</f>
        <v>0</v>
      </c>
      <c r="K225" s="192"/>
      <c r="L225" s="197"/>
      <c r="M225" s="198"/>
      <c r="N225" s="199"/>
      <c r="O225" s="199"/>
      <c r="P225" s="200">
        <f>SUM(P226:P229)</f>
        <v>0</v>
      </c>
      <c r="Q225" s="199"/>
      <c r="R225" s="200">
        <f>SUM(R226:R229)</f>
        <v>0.16800000000000001</v>
      </c>
      <c r="S225" s="199"/>
      <c r="T225" s="201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2" t="s">
        <v>78</v>
      </c>
      <c r="AT225" s="203" t="s">
        <v>72</v>
      </c>
      <c r="AU225" s="203" t="s">
        <v>78</v>
      </c>
      <c r="AY225" s="202" t="s">
        <v>132</v>
      </c>
      <c r="BK225" s="204">
        <f>SUM(BK226:BK229)</f>
        <v>0</v>
      </c>
    </row>
    <row r="226" s="2" customFormat="1" ht="24.15" customHeight="1">
      <c r="A226" s="40"/>
      <c r="B226" s="41"/>
      <c r="C226" s="207" t="s">
        <v>317</v>
      </c>
      <c r="D226" s="207" t="s">
        <v>134</v>
      </c>
      <c r="E226" s="208" t="s">
        <v>318</v>
      </c>
      <c r="F226" s="209" t="s">
        <v>319</v>
      </c>
      <c r="G226" s="210" t="s">
        <v>320</v>
      </c>
      <c r="H226" s="211">
        <v>2</v>
      </c>
      <c r="I226" s="212"/>
      <c r="J226" s="213">
        <f>ROUND(I226*H226,2)</f>
        <v>0</v>
      </c>
      <c r="K226" s="209" t="s">
        <v>19</v>
      </c>
      <c r="L226" s="46"/>
      <c r="M226" s="214" t="s">
        <v>19</v>
      </c>
      <c r="N226" s="215" t="s">
        <v>44</v>
      </c>
      <c r="O226" s="86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8" t="s">
        <v>138</v>
      </c>
      <c r="AT226" s="218" t="s">
        <v>134</v>
      </c>
      <c r="AU226" s="218" t="s">
        <v>82</v>
      </c>
      <c r="AY226" s="19" t="s">
        <v>132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78</v>
      </c>
      <c r="BK226" s="219">
        <f>ROUND(I226*H226,2)</f>
        <v>0</v>
      </c>
      <c r="BL226" s="19" t="s">
        <v>138</v>
      </c>
      <c r="BM226" s="218" t="s">
        <v>321</v>
      </c>
    </row>
    <row r="227" s="2" customFormat="1">
      <c r="A227" s="40"/>
      <c r="B227" s="41"/>
      <c r="C227" s="42"/>
      <c r="D227" s="220" t="s">
        <v>140</v>
      </c>
      <c r="E227" s="42"/>
      <c r="F227" s="221" t="s">
        <v>322</v>
      </c>
      <c r="G227" s="42"/>
      <c r="H227" s="42"/>
      <c r="I227" s="222"/>
      <c r="J227" s="42"/>
      <c r="K227" s="42"/>
      <c r="L227" s="46"/>
      <c r="M227" s="223"/>
      <c r="N227" s="224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140</v>
      </c>
      <c r="AU227" s="19" t="s">
        <v>82</v>
      </c>
    </row>
    <row r="228" s="2" customFormat="1" ht="24.15" customHeight="1">
      <c r="A228" s="40"/>
      <c r="B228" s="41"/>
      <c r="C228" s="259" t="s">
        <v>323</v>
      </c>
      <c r="D228" s="259" t="s">
        <v>224</v>
      </c>
      <c r="E228" s="260" t="s">
        <v>324</v>
      </c>
      <c r="F228" s="261" t="s">
        <v>325</v>
      </c>
      <c r="G228" s="262" t="s">
        <v>320</v>
      </c>
      <c r="H228" s="263">
        <v>2</v>
      </c>
      <c r="I228" s="264"/>
      <c r="J228" s="265">
        <f>ROUND(I228*H228,2)</f>
        <v>0</v>
      </c>
      <c r="K228" s="261" t="s">
        <v>137</v>
      </c>
      <c r="L228" s="266"/>
      <c r="M228" s="267" t="s">
        <v>19</v>
      </c>
      <c r="N228" s="268" t="s">
        <v>44</v>
      </c>
      <c r="O228" s="86"/>
      <c r="P228" s="216">
        <f>O228*H228</f>
        <v>0</v>
      </c>
      <c r="Q228" s="216">
        <v>0.084000000000000005</v>
      </c>
      <c r="R228" s="216">
        <f>Q228*H228</f>
        <v>0.16800000000000001</v>
      </c>
      <c r="S228" s="216">
        <v>0</v>
      </c>
      <c r="T228" s="217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8" t="s">
        <v>189</v>
      </c>
      <c r="AT228" s="218" t="s">
        <v>224</v>
      </c>
      <c r="AU228" s="218" t="s">
        <v>82</v>
      </c>
      <c r="AY228" s="19" t="s">
        <v>132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78</v>
      </c>
      <c r="BK228" s="219">
        <f>ROUND(I228*H228,2)</f>
        <v>0</v>
      </c>
      <c r="BL228" s="19" t="s">
        <v>138</v>
      </c>
      <c r="BM228" s="218" t="s">
        <v>326</v>
      </c>
    </row>
    <row r="229" s="2" customFormat="1">
      <c r="A229" s="40"/>
      <c r="B229" s="41"/>
      <c r="C229" s="42"/>
      <c r="D229" s="220" t="s">
        <v>140</v>
      </c>
      <c r="E229" s="42"/>
      <c r="F229" s="221" t="s">
        <v>327</v>
      </c>
      <c r="G229" s="42"/>
      <c r="H229" s="42"/>
      <c r="I229" s="222"/>
      <c r="J229" s="42"/>
      <c r="K229" s="42"/>
      <c r="L229" s="46"/>
      <c r="M229" s="223"/>
      <c r="N229" s="224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140</v>
      </c>
      <c r="AU229" s="19" t="s">
        <v>82</v>
      </c>
    </row>
    <row r="230" s="12" customFormat="1" ht="22.8" customHeight="1">
      <c r="A230" s="12"/>
      <c r="B230" s="191"/>
      <c r="C230" s="192"/>
      <c r="D230" s="193" t="s">
        <v>72</v>
      </c>
      <c r="E230" s="205" t="s">
        <v>138</v>
      </c>
      <c r="F230" s="205" t="s">
        <v>328</v>
      </c>
      <c r="G230" s="192"/>
      <c r="H230" s="192"/>
      <c r="I230" s="195"/>
      <c r="J230" s="206">
        <f>BK230</f>
        <v>0</v>
      </c>
      <c r="K230" s="192"/>
      <c r="L230" s="197"/>
      <c r="M230" s="198"/>
      <c r="N230" s="199"/>
      <c r="O230" s="199"/>
      <c r="P230" s="200">
        <f>SUM(P231:P235)</f>
        <v>0</v>
      </c>
      <c r="Q230" s="199"/>
      <c r="R230" s="200">
        <f>SUM(R231:R235)</f>
        <v>0</v>
      </c>
      <c r="S230" s="199"/>
      <c r="T230" s="201">
        <f>SUM(T231:T235)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2" t="s">
        <v>78</v>
      </c>
      <c r="AT230" s="203" t="s">
        <v>72</v>
      </c>
      <c r="AU230" s="203" t="s">
        <v>78</v>
      </c>
      <c r="AY230" s="202" t="s">
        <v>132</v>
      </c>
      <c r="BK230" s="204">
        <f>SUM(BK231:BK235)</f>
        <v>0</v>
      </c>
    </row>
    <row r="231" s="2" customFormat="1" ht="24.15" customHeight="1">
      <c r="A231" s="40"/>
      <c r="B231" s="41"/>
      <c r="C231" s="207" t="s">
        <v>329</v>
      </c>
      <c r="D231" s="207" t="s">
        <v>134</v>
      </c>
      <c r="E231" s="208" t="s">
        <v>330</v>
      </c>
      <c r="F231" s="209" t="s">
        <v>331</v>
      </c>
      <c r="G231" s="210" t="s">
        <v>91</v>
      </c>
      <c r="H231" s="211">
        <v>0.23400000000000001</v>
      </c>
      <c r="I231" s="212"/>
      <c r="J231" s="213">
        <f>ROUND(I231*H231,2)</f>
        <v>0</v>
      </c>
      <c r="K231" s="209" t="s">
        <v>137</v>
      </c>
      <c r="L231" s="46"/>
      <c r="M231" s="214" t="s">
        <v>19</v>
      </c>
      <c r="N231" s="215" t="s">
        <v>44</v>
      </c>
      <c r="O231" s="86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8" t="s">
        <v>138</v>
      </c>
      <c r="AT231" s="218" t="s">
        <v>134</v>
      </c>
      <c r="AU231" s="218" t="s">
        <v>82</v>
      </c>
      <c r="AY231" s="19" t="s">
        <v>132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78</v>
      </c>
      <c r="BK231" s="219">
        <f>ROUND(I231*H231,2)</f>
        <v>0</v>
      </c>
      <c r="BL231" s="19" t="s">
        <v>138</v>
      </c>
      <c r="BM231" s="218" t="s">
        <v>332</v>
      </c>
    </row>
    <row r="232" s="2" customFormat="1">
      <c r="A232" s="40"/>
      <c r="B232" s="41"/>
      <c r="C232" s="42"/>
      <c r="D232" s="220" t="s">
        <v>140</v>
      </c>
      <c r="E232" s="42"/>
      <c r="F232" s="221" t="s">
        <v>333</v>
      </c>
      <c r="G232" s="42"/>
      <c r="H232" s="42"/>
      <c r="I232" s="222"/>
      <c r="J232" s="42"/>
      <c r="K232" s="42"/>
      <c r="L232" s="46"/>
      <c r="M232" s="223"/>
      <c r="N232" s="224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140</v>
      </c>
      <c r="AU232" s="19" t="s">
        <v>82</v>
      </c>
    </row>
    <row r="233" s="2" customFormat="1">
      <c r="A233" s="40"/>
      <c r="B233" s="41"/>
      <c r="C233" s="42"/>
      <c r="D233" s="225" t="s">
        <v>142</v>
      </c>
      <c r="E233" s="42"/>
      <c r="F233" s="226" t="s">
        <v>334</v>
      </c>
      <c r="G233" s="42"/>
      <c r="H233" s="42"/>
      <c r="I233" s="222"/>
      <c r="J233" s="42"/>
      <c r="K233" s="42"/>
      <c r="L233" s="46"/>
      <c r="M233" s="223"/>
      <c r="N233" s="224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142</v>
      </c>
      <c r="AU233" s="19" t="s">
        <v>82</v>
      </c>
    </row>
    <row r="234" s="15" customFormat="1">
      <c r="A234" s="15"/>
      <c r="B234" s="249"/>
      <c r="C234" s="250"/>
      <c r="D234" s="220" t="s">
        <v>144</v>
      </c>
      <c r="E234" s="251" t="s">
        <v>19</v>
      </c>
      <c r="F234" s="252" t="s">
        <v>203</v>
      </c>
      <c r="G234" s="250"/>
      <c r="H234" s="251" t="s">
        <v>19</v>
      </c>
      <c r="I234" s="253"/>
      <c r="J234" s="250"/>
      <c r="K234" s="250"/>
      <c r="L234" s="254"/>
      <c r="M234" s="255"/>
      <c r="N234" s="256"/>
      <c r="O234" s="256"/>
      <c r="P234" s="256"/>
      <c r="Q234" s="256"/>
      <c r="R234" s="256"/>
      <c r="S234" s="256"/>
      <c r="T234" s="25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8" t="s">
        <v>144</v>
      </c>
      <c r="AU234" s="258" t="s">
        <v>82</v>
      </c>
      <c r="AV234" s="15" t="s">
        <v>78</v>
      </c>
      <c r="AW234" s="15" t="s">
        <v>34</v>
      </c>
      <c r="AX234" s="15" t="s">
        <v>73</v>
      </c>
      <c r="AY234" s="258" t="s">
        <v>132</v>
      </c>
    </row>
    <row r="235" s="13" customFormat="1">
      <c r="A235" s="13"/>
      <c r="B235" s="227"/>
      <c r="C235" s="228"/>
      <c r="D235" s="220" t="s">
        <v>144</v>
      </c>
      <c r="E235" s="229" t="s">
        <v>19</v>
      </c>
      <c r="F235" s="230" t="s">
        <v>335</v>
      </c>
      <c r="G235" s="228"/>
      <c r="H235" s="231">
        <v>0.23400000000000001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144</v>
      </c>
      <c r="AU235" s="237" t="s">
        <v>82</v>
      </c>
      <c r="AV235" s="13" t="s">
        <v>82</v>
      </c>
      <c r="AW235" s="13" t="s">
        <v>34</v>
      </c>
      <c r="AX235" s="13" t="s">
        <v>78</v>
      </c>
      <c r="AY235" s="237" t="s">
        <v>132</v>
      </c>
    </row>
    <row r="236" s="12" customFormat="1" ht="22.8" customHeight="1">
      <c r="A236" s="12"/>
      <c r="B236" s="191"/>
      <c r="C236" s="192"/>
      <c r="D236" s="193" t="s">
        <v>72</v>
      </c>
      <c r="E236" s="205" t="s">
        <v>167</v>
      </c>
      <c r="F236" s="205" t="s">
        <v>336</v>
      </c>
      <c r="G236" s="192"/>
      <c r="H236" s="192"/>
      <c r="I236" s="195"/>
      <c r="J236" s="206">
        <f>BK236</f>
        <v>0</v>
      </c>
      <c r="K236" s="192"/>
      <c r="L236" s="197"/>
      <c r="M236" s="198"/>
      <c r="N236" s="199"/>
      <c r="O236" s="199"/>
      <c r="P236" s="200">
        <f>SUM(P237:P292)</f>
        <v>0</v>
      </c>
      <c r="Q236" s="199"/>
      <c r="R236" s="200">
        <f>SUM(R237:R292)</f>
        <v>312.53818219999999</v>
      </c>
      <c r="S236" s="199"/>
      <c r="T236" s="201">
        <f>SUM(T237:T292)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2" t="s">
        <v>78</v>
      </c>
      <c r="AT236" s="203" t="s">
        <v>72</v>
      </c>
      <c r="AU236" s="203" t="s">
        <v>78</v>
      </c>
      <c r="AY236" s="202" t="s">
        <v>132</v>
      </c>
      <c r="BK236" s="204">
        <f>SUM(BK237:BK292)</f>
        <v>0</v>
      </c>
    </row>
    <row r="237" s="2" customFormat="1" ht="24.15" customHeight="1">
      <c r="A237" s="40"/>
      <c r="B237" s="41"/>
      <c r="C237" s="207" t="s">
        <v>337</v>
      </c>
      <c r="D237" s="207" t="s">
        <v>134</v>
      </c>
      <c r="E237" s="208" t="s">
        <v>338</v>
      </c>
      <c r="F237" s="209" t="s">
        <v>339</v>
      </c>
      <c r="G237" s="210" t="s">
        <v>96</v>
      </c>
      <c r="H237" s="211">
        <v>404.495</v>
      </c>
      <c r="I237" s="212"/>
      <c r="J237" s="213">
        <f>ROUND(I237*H237,2)</f>
        <v>0</v>
      </c>
      <c r="K237" s="209" t="s">
        <v>137</v>
      </c>
      <c r="L237" s="46"/>
      <c r="M237" s="214" t="s">
        <v>19</v>
      </c>
      <c r="N237" s="215" t="s">
        <v>44</v>
      </c>
      <c r="O237" s="86"/>
      <c r="P237" s="216">
        <f>O237*H237</f>
        <v>0</v>
      </c>
      <c r="Q237" s="216">
        <v>0.34499999999999997</v>
      </c>
      <c r="R237" s="216">
        <f>Q237*H237</f>
        <v>139.55077499999999</v>
      </c>
      <c r="S237" s="216">
        <v>0</v>
      </c>
      <c r="T237" s="217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8" t="s">
        <v>138</v>
      </c>
      <c r="AT237" s="218" t="s">
        <v>134</v>
      </c>
      <c r="AU237" s="218" t="s">
        <v>82</v>
      </c>
      <c r="AY237" s="19" t="s">
        <v>132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9" t="s">
        <v>78</v>
      </c>
      <c r="BK237" s="219">
        <f>ROUND(I237*H237,2)</f>
        <v>0</v>
      </c>
      <c r="BL237" s="19" t="s">
        <v>138</v>
      </c>
      <c r="BM237" s="218" t="s">
        <v>340</v>
      </c>
    </row>
    <row r="238" s="2" customFormat="1">
      <c r="A238" s="40"/>
      <c r="B238" s="41"/>
      <c r="C238" s="42"/>
      <c r="D238" s="220" t="s">
        <v>140</v>
      </c>
      <c r="E238" s="42"/>
      <c r="F238" s="221" t="s">
        <v>341</v>
      </c>
      <c r="G238" s="42"/>
      <c r="H238" s="42"/>
      <c r="I238" s="222"/>
      <c r="J238" s="42"/>
      <c r="K238" s="42"/>
      <c r="L238" s="46"/>
      <c r="M238" s="223"/>
      <c r="N238" s="224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140</v>
      </c>
      <c r="AU238" s="19" t="s">
        <v>82</v>
      </c>
    </row>
    <row r="239" s="2" customFormat="1">
      <c r="A239" s="40"/>
      <c r="B239" s="41"/>
      <c r="C239" s="42"/>
      <c r="D239" s="225" t="s">
        <v>142</v>
      </c>
      <c r="E239" s="42"/>
      <c r="F239" s="226" t="s">
        <v>342</v>
      </c>
      <c r="G239" s="42"/>
      <c r="H239" s="42"/>
      <c r="I239" s="222"/>
      <c r="J239" s="42"/>
      <c r="K239" s="42"/>
      <c r="L239" s="46"/>
      <c r="M239" s="223"/>
      <c r="N239" s="22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142</v>
      </c>
      <c r="AU239" s="19" t="s">
        <v>82</v>
      </c>
    </row>
    <row r="240" s="13" customFormat="1">
      <c r="A240" s="13"/>
      <c r="B240" s="227"/>
      <c r="C240" s="228"/>
      <c r="D240" s="220" t="s">
        <v>144</v>
      </c>
      <c r="E240" s="229" t="s">
        <v>19</v>
      </c>
      <c r="F240" s="230" t="s">
        <v>343</v>
      </c>
      <c r="G240" s="228"/>
      <c r="H240" s="231">
        <v>404.495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144</v>
      </c>
      <c r="AU240" s="237" t="s">
        <v>82</v>
      </c>
      <c r="AV240" s="13" t="s">
        <v>82</v>
      </c>
      <c r="AW240" s="13" t="s">
        <v>34</v>
      </c>
      <c r="AX240" s="13" t="s">
        <v>78</v>
      </c>
      <c r="AY240" s="237" t="s">
        <v>132</v>
      </c>
    </row>
    <row r="241" s="2" customFormat="1" ht="37.8" customHeight="1">
      <c r="A241" s="40"/>
      <c r="B241" s="41"/>
      <c r="C241" s="207" t="s">
        <v>344</v>
      </c>
      <c r="D241" s="207" t="s">
        <v>134</v>
      </c>
      <c r="E241" s="208" t="s">
        <v>345</v>
      </c>
      <c r="F241" s="209" t="s">
        <v>346</v>
      </c>
      <c r="G241" s="210" t="s">
        <v>96</v>
      </c>
      <c r="H241" s="211">
        <v>223</v>
      </c>
      <c r="I241" s="212"/>
      <c r="J241" s="213">
        <f>ROUND(I241*H241,2)</f>
        <v>0</v>
      </c>
      <c r="K241" s="209" t="s">
        <v>137</v>
      </c>
      <c r="L241" s="46"/>
      <c r="M241" s="214" t="s">
        <v>19</v>
      </c>
      <c r="N241" s="215" t="s">
        <v>44</v>
      </c>
      <c r="O241" s="86"/>
      <c r="P241" s="216">
        <f>O241*H241</f>
        <v>0</v>
      </c>
      <c r="Q241" s="216">
        <v>0.098479999999999998</v>
      </c>
      <c r="R241" s="216">
        <f>Q241*H241</f>
        <v>21.961040000000001</v>
      </c>
      <c r="S241" s="216">
        <v>0</v>
      </c>
      <c r="T241" s="217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8" t="s">
        <v>138</v>
      </c>
      <c r="AT241" s="218" t="s">
        <v>134</v>
      </c>
      <c r="AU241" s="218" t="s">
        <v>82</v>
      </c>
      <c r="AY241" s="19" t="s">
        <v>132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9" t="s">
        <v>78</v>
      </c>
      <c r="BK241" s="219">
        <f>ROUND(I241*H241,2)</f>
        <v>0</v>
      </c>
      <c r="BL241" s="19" t="s">
        <v>138</v>
      </c>
      <c r="BM241" s="218" t="s">
        <v>347</v>
      </c>
    </row>
    <row r="242" s="2" customFormat="1">
      <c r="A242" s="40"/>
      <c r="B242" s="41"/>
      <c r="C242" s="42"/>
      <c r="D242" s="220" t="s">
        <v>140</v>
      </c>
      <c r="E242" s="42"/>
      <c r="F242" s="221" t="s">
        <v>348</v>
      </c>
      <c r="G242" s="42"/>
      <c r="H242" s="42"/>
      <c r="I242" s="222"/>
      <c r="J242" s="42"/>
      <c r="K242" s="42"/>
      <c r="L242" s="46"/>
      <c r="M242" s="223"/>
      <c r="N242" s="224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140</v>
      </c>
      <c r="AU242" s="19" t="s">
        <v>82</v>
      </c>
    </row>
    <row r="243" s="2" customFormat="1">
      <c r="A243" s="40"/>
      <c r="B243" s="41"/>
      <c r="C243" s="42"/>
      <c r="D243" s="225" t="s">
        <v>142</v>
      </c>
      <c r="E243" s="42"/>
      <c r="F243" s="226" t="s">
        <v>349</v>
      </c>
      <c r="G243" s="42"/>
      <c r="H243" s="42"/>
      <c r="I243" s="222"/>
      <c r="J243" s="42"/>
      <c r="K243" s="42"/>
      <c r="L243" s="46"/>
      <c r="M243" s="223"/>
      <c r="N243" s="224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142</v>
      </c>
      <c r="AU243" s="19" t="s">
        <v>82</v>
      </c>
    </row>
    <row r="244" s="15" customFormat="1">
      <c r="A244" s="15"/>
      <c r="B244" s="249"/>
      <c r="C244" s="250"/>
      <c r="D244" s="220" t="s">
        <v>144</v>
      </c>
      <c r="E244" s="251" t="s">
        <v>19</v>
      </c>
      <c r="F244" s="252" t="s">
        <v>350</v>
      </c>
      <c r="G244" s="250"/>
      <c r="H244" s="251" t="s">
        <v>19</v>
      </c>
      <c r="I244" s="253"/>
      <c r="J244" s="250"/>
      <c r="K244" s="250"/>
      <c r="L244" s="254"/>
      <c r="M244" s="255"/>
      <c r="N244" s="256"/>
      <c r="O244" s="256"/>
      <c r="P244" s="256"/>
      <c r="Q244" s="256"/>
      <c r="R244" s="256"/>
      <c r="S244" s="256"/>
      <c r="T244" s="25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8" t="s">
        <v>144</v>
      </c>
      <c r="AU244" s="258" t="s">
        <v>82</v>
      </c>
      <c r="AV244" s="15" t="s">
        <v>78</v>
      </c>
      <c r="AW244" s="15" t="s">
        <v>34</v>
      </c>
      <c r="AX244" s="15" t="s">
        <v>73</v>
      </c>
      <c r="AY244" s="258" t="s">
        <v>132</v>
      </c>
    </row>
    <row r="245" s="13" customFormat="1">
      <c r="A245" s="13"/>
      <c r="B245" s="227"/>
      <c r="C245" s="228"/>
      <c r="D245" s="220" t="s">
        <v>144</v>
      </c>
      <c r="E245" s="229" t="s">
        <v>19</v>
      </c>
      <c r="F245" s="230" t="s">
        <v>351</v>
      </c>
      <c r="G245" s="228"/>
      <c r="H245" s="231">
        <v>223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144</v>
      </c>
      <c r="AU245" s="237" t="s">
        <v>82</v>
      </c>
      <c r="AV245" s="13" t="s">
        <v>82</v>
      </c>
      <c r="AW245" s="13" t="s">
        <v>34</v>
      </c>
      <c r="AX245" s="13" t="s">
        <v>78</v>
      </c>
      <c r="AY245" s="237" t="s">
        <v>132</v>
      </c>
    </row>
    <row r="246" s="2" customFormat="1" ht="24.15" customHeight="1">
      <c r="A246" s="40"/>
      <c r="B246" s="41"/>
      <c r="C246" s="207" t="s">
        <v>352</v>
      </c>
      <c r="D246" s="207" t="s">
        <v>134</v>
      </c>
      <c r="E246" s="208" t="s">
        <v>353</v>
      </c>
      <c r="F246" s="209" t="s">
        <v>354</v>
      </c>
      <c r="G246" s="210" t="s">
        <v>96</v>
      </c>
      <c r="H246" s="211">
        <v>3.3799999999999999</v>
      </c>
      <c r="I246" s="212"/>
      <c r="J246" s="213">
        <f>ROUND(I246*H246,2)</f>
        <v>0</v>
      </c>
      <c r="K246" s="209" t="s">
        <v>137</v>
      </c>
      <c r="L246" s="46"/>
      <c r="M246" s="214" t="s">
        <v>19</v>
      </c>
      <c r="N246" s="215" t="s">
        <v>44</v>
      </c>
      <c r="O246" s="86"/>
      <c r="P246" s="216">
        <f>O246*H246</f>
        <v>0</v>
      </c>
      <c r="Q246" s="216">
        <v>0.089219999999999994</v>
      </c>
      <c r="R246" s="216">
        <f>Q246*H246</f>
        <v>0.30156359999999999</v>
      </c>
      <c r="S246" s="216">
        <v>0</v>
      </c>
      <c r="T246" s="217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138</v>
      </c>
      <c r="AT246" s="218" t="s">
        <v>134</v>
      </c>
      <c r="AU246" s="218" t="s">
        <v>82</v>
      </c>
      <c r="AY246" s="19" t="s">
        <v>132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78</v>
      </c>
      <c r="BK246" s="219">
        <f>ROUND(I246*H246,2)</f>
        <v>0</v>
      </c>
      <c r="BL246" s="19" t="s">
        <v>138</v>
      </c>
      <c r="BM246" s="218" t="s">
        <v>355</v>
      </c>
    </row>
    <row r="247" s="2" customFormat="1">
      <c r="A247" s="40"/>
      <c r="B247" s="41"/>
      <c r="C247" s="42"/>
      <c r="D247" s="220" t="s">
        <v>140</v>
      </c>
      <c r="E247" s="42"/>
      <c r="F247" s="221" t="s">
        <v>356</v>
      </c>
      <c r="G247" s="42"/>
      <c r="H247" s="42"/>
      <c r="I247" s="222"/>
      <c r="J247" s="42"/>
      <c r="K247" s="42"/>
      <c r="L247" s="46"/>
      <c r="M247" s="223"/>
      <c r="N247" s="224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140</v>
      </c>
      <c r="AU247" s="19" t="s">
        <v>82</v>
      </c>
    </row>
    <row r="248" s="2" customFormat="1">
      <c r="A248" s="40"/>
      <c r="B248" s="41"/>
      <c r="C248" s="42"/>
      <c r="D248" s="225" t="s">
        <v>142</v>
      </c>
      <c r="E248" s="42"/>
      <c r="F248" s="226" t="s">
        <v>357</v>
      </c>
      <c r="G248" s="42"/>
      <c r="H248" s="42"/>
      <c r="I248" s="222"/>
      <c r="J248" s="42"/>
      <c r="K248" s="42"/>
      <c r="L248" s="46"/>
      <c r="M248" s="223"/>
      <c r="N248" s="224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142</v>
      </c>
      <c r="AU248" s="19" t="s">
        <v>82</v>
      </c>
    </row>
    <row r="249" s="15" customFormat="1">
      <c r="A249" s="15"/>
      <c r="B249" s="249"/>
      <c r="C249" s="250"/>
      <c r="D249" s="220" t="s">
        <v>144</v>
      </c>
      <c r="E249" s="251" t="s">
        <v>19</v>
      </c>
      <c r="F249" s="252" t="s">
        <v>358</v>
      </c>
      <c r="G249" s="250"/>
      <c r="H249" s="251" t="s">
        <v>19</v>
      </c>
      <c r="I249" s="253"/>
      <c r="J249" s="250"/>
      <c r="K249" s="250"/>
      <c r="L249" s="254"/>
      <c r="M249" s="255"/>
      <c r="N249" s="256"/>
      <c r="O249" s="256"/>
      <c r="P249" s="256"/>
      <c r="Q249" s="256"/>
      <c r="R249" s="256"/>
      <c r="S249" s="256"/>
      <c r="T249" s="25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8" t="s">
        <v>144</v>
      </c>
      <c r="AU249" s="258" t="s">
        <v>82</v>
      </c>
      <c r="AV249" s="15" t="s">
        <v>78</v>
      </c>
      <c r="AW249" s="15" t="s">
        <v>34</v>
      </c>
      <c r="AX249" s="15" t="s">
        <v>73</v>
      </c>
      <c r="AY249" s="258" t="s">
        <v>132</v>
      </c>
    </row>
    <row r="250" s="13" customFormat="1">
      <c r="A250" s="13"/>
      <c r="B250" s="227"/>
      <c r="C250" s="228"/>
      <c r="D250" s="220" t="s">
        <v>144</v>
      </c>
      <c r="E250" s="229" t="s">
        <v>19</v>
      </c>
      <c r="F250" s="230" t="s">
        <v>359</v>
      </c>
      <c r="G250" s="228"/>
      <c r="H250" s="231">
        <v>1.28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144</v>
      </c>
      <c r="AU250" s="237" t="s">
        <v>82</v>
      </c>
      <c r="AV250" s="13" t="s">
        <v>82</v>
      </c>
      <c r="AW250" s="13" t="s">
        <v>34</v>
      </c>
      <c r="AX250" s="13" t="s">
        <v>73</v>
      </c>
      <c r="AY250" s="237" t="s">
        <v>132</v>
      </c>
    </row>
    <row r="251" s="15" customFormat="1">
      <c r="A251" s="15"/>
      <c r="B251" s="249"/>
      <c r="C251" s="250"/>
      <c r="D251" s="220" t="s">
        <v>144</v>
      </c>
      <c r="E251" s="251" t="s">
        <v>19</v>
      </c>
      <c r="F251" s="252" t="s">
        <v>360</v>
      </c>
      <c r="G251" s="250"/>
      <c r="H251" s="251" t="s">
        <v>19</v>
      </c>
      <c r="I251" s="253"/>
      <c r="J251" s="250"/>
      <c r="K251" s="250"/>
      <c r="L251" s="254"/>
      <c r="M251" s="255"/>
      <c r="N251" s="256"/>
      <c r="O251" s="256"/>
      <c r="P251" s="256"/>
      <c r="Q251" s="256"/>
      <c r="R251" s="256"/>
      <c r="S251" s="256"/>
      <c r="T251" s="257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8" t="s">
        <v>144</v>
      </c>
      <c r="AU251" s="258" t="s">
        <v>82</v>
      </c>
      <c r="AV251" s="15" t="s">
        <v>78</v>
      </c>
      <c r="AW251" s="15" t="s">
        <v>34</v>
      </c>
      <c r="AX251" s="15" t="s">
        <v>73</v>
      </c>
      <c r="AY251" s="258" t="s">
        <v>132</v>
      </c>
    </row>
    <row r="252" s="13" customFormat="1">
      <c r="A252" s="13"/>
      <c r="B252" s="227"/>
      <c r="C252" s="228"/>
      <c r="D252" s="220" t="s">
        <v>144</v>
      </c>
      <c r="E252" s="229" t="s">
        <v>19</v>
      </c>
      <c r="F252" s="230" t="s">
        <v>361</v>
      </c>
      <c r="G252" s="228"/>
      <c r="H252" s="231">
        <v>2.1000000000000001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144</v>
      </c>
      <c r="AU252" s="237" t="s">
        <v>82</v>
      </c>
      <c r="AV252" s="13" t="s">
        <v>82</v>
      </c>
      <c r="AW252" s="13" t="s">
        <v>34</v>
      </c>
      <c r="AX252" s="13" t="s">
        <v>73</v>
      </c>
      <c r="AY252" s="237" t="s">
        <v>132</v>
      </c>
    </row>
    <row r="253" s="14" customFormat="1">
      <c r="A253" s="14"/>
      <c r="B253" s="238"/>
      <c r="C253" s="239"/>
      <c r="D253" s="220" t="s">
        <v>144</v>
      </c>
      <c r="E253" s="240" t="s">
        <v>19</v>
      </c>
      <c r="F253" s="241" t="s">
        <v>153</v>
      </c>
      <c r="G253" s="239"/>
      <c r="H253" s="242">
        <v>3.3799999999999999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8" t="s">
        <v>144</v>
      </c>
      <c r="AU253" s="248" t="s">
        <v>82</v>
      </c>
      <c r="AV253" s="14" t="s">
        <v>138</v>
      </c>
      <c r="AW253" s="14" t="s">
        <v>34</v>
      </c>
      <c r="AX253" s="14" t="s">
        <v>78</v>
      </c>
      <c r="AY253" s="248" t="s">
        <v>132</v>
      </c>
    </row>
    <row r="254" s="2" customFormat="1" ht="24.15" customHeight="1">
      <c r="A254" s="40"/>
      <c r="B254" s="41"/>
      <c r="C254" s="259" t="s">
        <v>362</v>
      </c>
      <c r="D254" s="259" t="s">
        <v>224</v>
      </c>
      <c r="E254" s="260" t="s">
        <v>363</v>
      </c>
      <c r="F254" s="261" t="s">
        <v>364</v>
      </c>
      <c r="G254" s="262" t="s">
        <v>96</v>
      </c>
      <c r="H254" s="263">
        <v>1.9570000000000001</v>
      </c>
      <c r="I254" s="264"/>
      <c r="J254" s="265">
        <f>ROUND(I254*H254,2)</f>
        <v>0</v>
      </c>
      <c r="K254" s="261" t="s">
        <v>137</v>
      </c>
      <c r="L254" s="266"/>
      <c r="M254" s="267" t="s">
        <v>19</v>
      </c>
      <c r="N254" s="268" t="s">
        <v>44</v>
      </c>
      <c r="O254" s="86"/>
      <c r="P254" s="216">
        <f>O254*H254</f>
        <v>0</v>
      </c>
      <c r="Q254" s="216">
        <v>0.13200000000000001</v>
      </c>
      <c r="R254" s="216">
        <f>Q254*H254</f>
        <v>0.258324</v>
      </c>
      <c r="S254" s="216">
        <v>0</v>
      </c>
      <c r="T254" s="217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8" t="s">
        <v>189</v>
      </c>
      <c r="AT254" s="218" t="s">
        <v>224</v>
      </c>
      <c r="AU254" s="218" t="s">
        <v>82</v>
      </c>
      <c r="AY254" s="19" t="s">
        <v>132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9" t="s">
        <v>78</v>
      </c>
      <c r="BK254" s="219">
        <f>ROUND(I254*H254,2)</f>
        <v>0</v>
      </c>
      <c r="BL254" s="19" t="s">
        <v>138</v>
      </c>
      <c r="BM254" s="218" t="s">
        <v>365</v>
      </c>
    </row>
    <row r="255" s="2" customFormat="1">
      <c r="A255" s="40"/>
      <c r="B255" s="41"/>
      <c r="C255" s="42"/>
      <c r="D255" s="220" t="s">
        <v>140</v>
      </c>
      <c r="E255" s="42"/>
      <c r="F255" s="221" t="s">
        <v>364</v>
      </c>
      <c r="G255" s="42"/>
      <c r="H255" s="42"/>
      <c r="I255" s="222"/>
      <c r="J255" s="42"/>
      <c r="K255" s="42"/>
      <c r="L255" s="46"/>
      <c r="M255" s="223"/>
      <c r="N255" s="22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140</v>
      </c>
      <c r="AU255" s="19" t="s">
        <v>82</v>
      </c>
    </row>
    <row r="256" s="13" customFormat="1">
      <c r="A256" s="13"/>
      <c r="B256" s="227"/>
      <c r="C256" s="228"/>
      <c r="D256" s="220" t="s">
        <v>144</v>
      </c>
      <c r="E256" s="229" t="s">
        <v>19</v>
      </c>
      <c r="F256" s="230" t="s">
        <v>366</v>
      </c>
      <c r="G256" s="228"/>
      <c r="H256" s="231">
        <v>2.1000000000000001</v>
      </c>
      <c r="I256" s="232"/>
      <c r="J256" s="228"/>
      <c r="K256" s="228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144</v>
      </c>
      <c r="AU256" s="237" t="s">
        <v>82</v>
      </c>
      <c r="AV256" s="13" t="s">
        <v>82</v>
      </c>
      <c r="AW256" s="13" t="s">
        <v>34</v>
      </c>
      <c r="AX256" s="13" t="s">
        <v>73</v>
      </c>
      <c r="AY256" s="237" t="s">
        <v>132</v>
      </c>
    </row>
    <row r="257" s="13" customFormat="1">
      <c r="A257" s="13"/>
      <c r="B257" s="227"/>
      <c r="C257" s="228"/>
      <c r="D257" s="220" t="s">
        <v>144</v>
      </c>
      <c r="E257" s="229" t="s">
        <v>19</v>
      </c>
      <c r="F257" s="230" t="s">
        <v>367</v>
      </c>
      <c r="G257" s="228"/>
      <c r="H257" s="231">
        <v>1.9570000000000001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144</v>
      </c>
      <c r="AU257" s="237" t="s">
        <v>82</v>
      </c>
      <c r="AV257" s="13" t="s">
        <v>82</v>
      </c>
      <c r="AW257" s="13" t="s">
        <v>34</v>
      </c>
      <c r="AX257" s="13" t="s">
        <v>78</v>
      </c>
      <c r="AY257" s="237" t="s">
        <v>132</v>
      </c>
    </row>
    <row r="258" s="2" customFormat="1" ht="24.15" customHeight="1">
      <c r="A258" s="40"/>
      <c r="B258" s="41"/>
      <c r="C258" s="259" t="s">
        <v>88</v>
      </c>
      <c r="D258" s="259" t="s">
        <v>224</v>
      </c>
      <c r="E258" s="260" t="s">
        <v>368</v>
      </c>
      <c r="F258" s="261" t="s">
        <v>369</v>
      </c>
      <c r="G258" s="262" t="s">
        <v>96</v>
      </c>
      <c r="H258" s="263">
        <v>1.442</v>
      </c>
      <c r="I258" s="264"/>
      <c r="J258" s="265">
        <f>ROUND(I258*H258,2)</f>
        <v>0</v>
      </c>
      <c r="K258" s="261" t="s">
        <v>137</v>
      </c>
      <c r="L258" s="266"/>
      <c r="M258" s="267" t="s">
        <v>19</v>
      </c>
      <c r="N258" s="268" t="s">
        <v>44</v>
      </c>
      <c r="O258" s="86"/>
      <c r="P258" s="216">
        <f>O258*H258</f>
        <v>0</v>
      </c>
      <c r="Q258" s="216">
        <v>0.13100000000000001</v>
      </c>
      <c r="R258" s="216">
        <f>Q258*H258</f>
        <v>0.18890200000000001</v>
      </c>
      <c r="S258" s="216">
        <v>0</v>
      </c>
      <c r="T258" s="217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8" t="s">
        <v>189</v>
      </c>
      <c r="AT258" s="218" t="s">
        <v>224</v>
      </c>
      <c r="AU258" s="218" t="s">
        <v>82</v>
      </c>
      <c r="AY258" s="19" t="s">
        <v>132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78</v>
      </c>
      <c r="BK258" s="219">
        <f>ROUND(I258*H258,2)</f>
        <v>0</v>
      </c>
      <c r="BL258" s="19" t="s">
        <v>138</v>
      </c>
      <c r="BM258" s="218" t="s">
        <v>370</v>
      </c>
    </row>
    <row r="259" s="2" customFormat="1">
      <c r="A259" s="40"/>
      <c r="B259" s="41"/>
      <c r="C259" s="42"/>
      <c r="D259" s="220" t="s">
        <v>140</v>
      </c>
      <c r="E259" s="42"/>
      <c r="F259" s="221" t="s">
        <v>369</v>
      </c>
      <c r="G259" s="42"/>
      <c r="H259" s="42"/>
      <c r="I259" s="22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140</v>
      </c>
      <c r="AU259" s="19" t="s">
        <v>82</v>
      </c>
    </row>
    <row r="260" s="13" customFormat="1">
      <c r="A260" s="13"/>
      <c r="B260" s="227"/>
      <c r="C260" s="228"/>
      <c r="D260" s="220" t="s">
        <v>144</v>
      </c>
      <c r="E260" s="229" t="s">
        <v>19</v>
      </c>
      <c r="F260" s="230" t="s">
        <v>371</v>
      </c>
      <c r="G260" s="228"/>
      <c r="H260" s="231">
        <v>1.28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144</v>
      </c>
      <c r="AU260" s="237" t="s">
        <v>82</v>
      </c>
      <c r="AV260" s="13" t="s">
        <v>82</v>
      </c>
      <c r="AW260" s="13" t="s">
        <v>34</v>
      </c>
      <c r="AX260" s="13" t="s">
        <v>73</v>
      </c>
      <c r="AY260" s="237" t="s">
        <v>132</v>
      </c>
    </row>
    <row r="261" s="13" customFormat="1">
      <c r="A261" s="13"/>
      <c r="B261" s="227"/>
      <c r="C261" s="228"/>
      <c r="D261" s="220" t="s">
        <v>144</v>
      </c>
      <c r="E261" s="229" t="s">
        <v>19</v>
      </c>
      <c r="F261" s="230" t="s">
        <v>372</v>
      </c>
      <c r="G261" s="228"/>
      <c r="H261" s="231">
        <v>1.442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144</v>
      </c>
      <c r="AU261" s="237" t="s">
        <v>82</v>
      </c>
      <c r="AV261" s="13" t="s">
        <v>82</v>
      </c>
      <c r="AW261" s="13" t="s">
        <v>34</v>
      </c>
      <c r="AX261" s="13" t="s">
        <v>78</v>
      </c>
      <c r="AY261" s="237" t="s">
        <v>132</v>
      </c>
    </row>
    <row r="262" s="2" customFormat="1" ht="37.8" customHeight="1">
      <c r="A262" s="40"/>
      <c r="B262" s="41"/>
      <c r="C262" s="207" t="s">
        <v>373</v>
      </c>
      <c r="D262" s="207" t="s">
        <v>134</v>
      </c>
      <c r="E262" s="208" t="s">
        <v>374</v>
      </c>
      <c r="F262" s="209" t="s">
        <v>375</v>
      </c>
      <c r="G262" s="210" t="s">
        <v>96</v>
      </c>
      <c r="H262" s="211">
        <v>3.3799999999999999</v>
      </c>
      <c r="I262" s="212"/>
      <c r="J262" s="213">
        <f>ROUND(I262*H262,2)</f>
        <v>0</v>
      </c>
      <c r="K262" s="209" t="s">
        <v>137</v>
      </c>
      <c r="L262" s="46"/>
      <c r="M262" s="214" t="s">
        <v>19</v>
      </c>
      <c r="N262" s="215" t="s">
        <v>44</v>
      </c>
      <c r="O262" s="86"/>
      <c r="P262" s="216">
        <f>O262*H262</f>
        <v>0</v>
      </c>
      <c r="Q262" s="216">
        <v>0</v>
      </c>
      <c r="R262" s="216">
        <f>Q262*H262</f>
        <v>0</v>
      </c>
      <c r="S262" s="216">
        <v>0</v>
      </c>
      <c r="T262" s="217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8" t="s">
        <v>138</v>
      </c>
      <c r="AT262" s="218" t="s">
        <v>134</v>
      </c>
      <c r="AU262" s="218" t="s">
        <v>82</v>
      </c>
      <c r="AY262" s="19" t="s">
        <v>132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9" t="s">
        <v>78</v>
      </c>
      <c r="BK262" s="219">
        <f>ROUND(I262*H262,2)</f>
        <v>0</v>
      </c>
      <c r="BL262" s="19" t="s">
        <v>138</v>
      </c>
      <c r="BM262" s="218" t="s">
        <v>376</v>
      </c>
    </row>
    <row r="263" s="2" customFormat="1">
      <c r="A263" s="40"/>
      <c r="B263" s="41"/>
      <c r="C263" s="42"/>
      <c r="D263" s="220" t="s">
        <v>140</v>
      </c>
      <c r="E263" s="42"/>
      <c r="F263" s="221" t="s">
        <v>377</v>
      </c>
      <c r="G263" s="42"/>
      <c r="H263" s="42"/>
      <c r="I263" s="222"/>
      <c r="J263" s="42"/>
      <c r="K263" s="42"/>
      <c r="L263" s="46"/>
      <c r="M263" s="223"/>
      <c r="N263" s="224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140</v>
      </c>
      <c r="AU263" s="19" t="s">
        <v>82</v>
      </c>
    </row>
    <row r="264" s="2" customFormat="1">
      <c r="A264" s="40"/>
      <c r="B264" s="41"/>
      <c r="C264" s="42"/>
      <c r="D264" s="225" t="s">
        <v>142</v>
      </c>
      <c r="E264" s="42"/>
      <c r="F264" s="226" t="s">
        <v>378</v>
      </c>
      <c r="G264" s="42"/>
      <c r="H264" s="42"/>
      <c r="I264" s="222"/>
      <c r="J264" s="42"/>
      <c r="K264" s="42"/>
      <c r="L264" s="46"/>
      <c r="M264" s="223"/>
      <c r="N264" s="224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142</v>
      </c>
      <c r="AU264" s="19" t="s">
        <v>82</v>
      </c>
    </row>
    <row r="265" s="15" customFormat="1">
      <c r="A265" s="15"/>
      <c r="B265" s="249"/>
      <c r="C265" s="250"/>
      <c r="D265" s="220" t="s">
        <v>144</v>
      </c>
      <c r="E265" s="251" t="s">
        <v>19</v>
      </c>
      <c r="F265" s="252" t="s">
        <v>358</v>
      </c>
      <c r="G265" s="250"/>
      <c r="H265" s="251" t="s">
        <v>19</v>
      </c>
      <c r="I265" s="253"/>
      <c r="J265" s="250"/>
      <c r="K265" s="250"/>
      <c r="L265" s="254"/>
      <c r="M265" s="255"/>
      <c r="N265" s="256"/>
      <c r="O265" s="256"/>
      <c r="P265" s="256"/>
      <c r="Q265" s="256"/>
      <c r="R265" s="256"/>
      <c r="S265" s="256"/>
      <c r="T265" s="257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8" t="s">
        <v>144</v>
      </c>
      <c r="AU265" s="258" t="s">
        <v>82</v>
      </c>
      <c r="AV265" s="15" t="s">
        <v>78</v>
      </c>
      <c r="AW265" s="15" t="s">
        <v>34</v>
      </c>
      <c r="AX265" s="15" t="s">
        <v>73</v>
      </c>
      <c r="AY265" s="258" t="s">
        <v>132</v>
      </c>
    </row>
    <row r="266" s="13" customFormat="1">
      <c r="A266" s="13"/>
      <c r="B266" s="227"/>
      <c r="C266" s="228"/>
      <c r="D266" s="220" t="s">
        <v>144</v>
      </c>
      <c r="E266" s="229" t="s">
        <v>19</v>
      </c>
      <c r="F266" s="230" t="s">
        <v>359</v>
      </c>
      <c r="G266" s="228"/>
      <c r="H266" s="231">
        <v>1.28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144</v>
      </c>
      <c r="AU266" s="237" t="s">
        <v>82</v>
      </c>
      <c r="AV266" s="13" t="s">
        <v>82</v>
      </c>
      <c r="AW266" s="13" t="s">
        <v>34</v>
      </c>
      <c r="AX266" s="13" t="s">
        <v>73</v>
      </c>
      <c r="AY266" s="237" t="s">
        <v>132</v>
      </c>
    </row>
    <row r="267" s="15" customFormat="1">
      <c r="A267" s="15"/>
      <c r="B267" s="249"/>
      <c r="C267" s="250"/>
      <c r="D267" s="220" t="s">
        <v>144</v>
      </c>
      <c r="E267" s="251" t="s">
        <v>19</v>
      </c>
      <c r="F267" s="252" t="s">
        <v>360</v>
      </c>
      <c r="G267" s="250"/>
      <c r="H267" s="251" t="s">
        <v>19</v>
      </c>
      <c r="I267" s="253"/>
      <c r="J267" s="250"/>
      <c r="K267" s="250"/>
      <c r="L267" s="254"/>
      <c r="M267" s="255"/>
      <c r="N267" s="256"/>
      <c r="O267" s="256"/>
      <c r="P267" s="256"/>
      <c r="Q267" s="256"/>
      <c r="R267" s="256"/>
      <c r="S267" s="256"/>
      <c r="T267" s="25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8" t="s">
        <v>144</v>
      </c>
      <c r="AU267" s="258" t="s">
        <v>82</v>
      </c>
      <c r="AV267" s="15" t="s">
        <v>78</v>
      </c>
      <c r="AW267" s="15" t="s">
        <v>34</v>
      </c>
      <c r="AX267" s="15" t="s">
        <v>73</v>
      </c>
      <c r="AY267" s="258" t="s">
        <v>132</v>
      </c>
    </row>
    <row r="268" s="13" customFormat="1">
      <c r="A268" s="13"/>
      <c r="B268" s="227"/>
      <c r="C268" s="228"/>
      <c r="D268" s="220" t="s">
        <v>144</v>
      </c>
      <c r="E268" s="229" t="s">
        <v>19</v>
      </c>
      <c r="F268" s="230" t="s">
        <v>361</v>
      </c>
      <c r="G268" s="228"/>
      <c r="H268" s="231">
        <v>2.1000000000000001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144</v>
      </c>
      <c r="AU268" s="237" t="s">
        <v>82</v>
      </c>
      <c r="AV268" s="13" t="s">
        <v>82</v>
      </c>
      <c r="AW268" s="13" t="s">
        <v>34</v>
      </c>
      <c r="AX268" s="13" t="s">
        <v>73</v>
      </c>
      <c r="AY268" s="237" t="s">
        <v>132</v>
      </c>
    </row>
    <row r="269" s="14" customFormat="1">
      <c r="A269" s="14"/>
      <c r="B269" s="238"/>
      <c r="C269" s="239"/>
      <c r="D269" s="220" t="s">
        <v>144</v>
      </c>
      <c r="E269" s="240" t="s">
        <v>19</v>
      </c>
      <c r="F269" s="241" t="s">
        <v>153</v>
      </c>
      <c r="G269" s="239"/>
      <c r="H269" s="242">
        <v>3.3799999999999999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144</v>
      </c>
      <c r="AU269" s="248" t="s">
        <v>82</v>
      </c>
      <c r="AV269" s="14" t="s">
        <v>138</v>
      </c>
      <c r="AW269" s="14" t="s">
        <v>34</v>
      </c>
      <c r="AX269" s="14" t="s">
        <v>78</v>
      </c>
      <c r="AY269" s="248" t="s">
        <v>132</v>
      </c>
    </row>
    <row r="270" s="2" customFormat="1" ht="37.8" customHeight="1">
      <c r="A270" s="40"/>
      <c r="B270" s="41"/>
      <c r="C270" s="207" t="s">
        <v>379</v>
      </c>
      <c r="D270" s="207" t="s">
        <v>134</v>
      </c>
      <c r="E270" s="208" t="s">
        <v>380</v>
      </c>
      <c r="F270" s="209" t="s">
        <v>381</v>
      </c>
      <c r="G270" s="210" t="s">
        <v>96</v>
      </c>
      <c r="H270" s="211">
        <v>13.859999999999999</v>
      </c>
      <c r="I270" s="212"/>
      <c r="J270" s="213">
        <f>ROUND(I270*H270,2)</f>
        <v>0</v>
      </c>
      <c r="K270" s="209" t="s">
        <v>137</v>
      </c>
      <c r="L270" s="46"/>
      <c r="M270" s="214" t="s">
        <v>19</v>
      </c>
      <c r="N270" s="215" t="s">
        <v>44</v>
      </c>
      <c r="O270" s="86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8" t="s">
        <v>138</v>
      </c>
      <c r="AT270" s="218" t="s">
        <v>134</v>
      </c>
      <c r="AU270" s="218" t="s">
        <v>82</v>
      </c>
      <c r="AY270" s="19" t="s">
        <v>132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9" t="s">
        <v>78</v>
      </c>
      <c r="BK270" s="219">
        <f>ROUND(I270*H270,2)</f>
        <v>0</v>
      </c>
      <c r="BL270" s="19" t="s">
        <v>138</v>
      </c>
      <c r="BM270" s="218" t="s">
        <v>382</v>
      </c>
    </row>
    <row r="271" s="2" customFormat="1">
      <c r="A271" s="40"/>
      <c r="B271" s="41"/>
      <c r="C271" s="42"/>
      <c r="D271" s="220" t="s">
        <v>140</v>
      </c>
      <c r="E271" s="42"/>
      <c r="F271" s="221" t="s">
        <v>383</v>
      </c>
      <c r="G271" s="42"/>
      <c r="H271" s="42"/>
      <c r="I271" s="222"/>
      <c r="J271" s="42"/>
      <c r="K271" s="42"/>
      <c r="L271" s="46"/>
      <c r="M271" s="223"/>
      <c r="N271" s="224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140</v>
      </c>
      <c r="AU271" s="19" t="s">
        <v>82</v>
      </c>
    </row>
    <row r="272" s="2" customFormat="1">
      <c r="A272" s="40"/>
      <c r="B272" s="41"/>
      <c r="C272" s="42"/>
      <c r="D272" s="225" t="s">
        <v>142</v>
      </c>
      <c r="E272" s="42"/>
      <c r="F272" s="226" t="s">
        <v>384</v>
      </c>
      <c r="G272" s="42"/>
      <c r="H272" s="42"/>
      <c r="I272" s="222"/>
      <c r="J272" s="42"/>
      <c r="K272" s="42"/>
      <c r="L272" s="46"/>
      <c r="M272" s="223"/>
      <c r="N272" s="224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142</v>
      </c>
      <c r="AU272" s="19" t="s">
        <v>82</v>
      </c>
    </row>
    <row r="273" s="15" customFormat="1">
      <c r="A273" s="15"/>
      <c r="B273" s="249"/>
      <c r="C273" s="250"/>
      <c r="D273" s="220" t="s">
        <v>144</v>
      </c>
      <c r="E273" s="251" t="s">
        <v>19</v>
      </c>
      <c r="F273" s="252" t="s">
        <v>385</v>
      </c>
      <c r="G273" s="250"/>
      <c r="H273" s="251" t="s">
        <v>19</v>
      </c>
      <c r="I273" s="253"/>
      <c r="J273" s="250"/>
      <c r="K273" s="250"/>
      <c r="L273" s="254"/>
      <c r="M273" s="255"/>
      <c r="N273" s="256"/>
      <c r="O273" s="256"/>
      <c r="P273" s="256"/>
      <c r="Q273" s="256"/>
      <c r="R273" s="256"/>
      <c r="S273" s="256"/>
      <c r="T273" s="257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8" t="s">
        <v>144</v>
      </c>
      <c r="AU273" s="258" t="s">
        <v>82</v>
      </c>
      <c r="AV273" s="15" t="s">
        <v>78</v>
      </c>
      <c r="AW273" s="15" t="s">
        <v>34</v>
      </c>
      <c r="AX273" s="15" t="s">
        <v>73</v>
      </c>
      <c r="AY273" s="258" t="s">
        <v>132</v>
      </c>
    </row>
    <row r="274" s="13" customFormat="1">
      <c r="A274" s="13"/>
      <c r="B274" s="227"/>
      <c r="C274" s="228"/>
      <c r="D274" s="220" t="s">
        <v>144</v>
      </c>
      <c r="E274" s="229" t="s">
        <v>19</v>
      </c>
      <c r="F274" s="230" t="s">
        <v>386</v>
      </c>
      <c r="G274" s="228"/>
      <c r="H274" s="231">
        <v>13.859999999999999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144</v>
      </c>
      <c r="AU274" s="237" t="s">
        <v>82</v>
      </c>
      <c r="AV274" s="13" t="s">
        <v>82</v>
      </c>
      <c r="AW274" s="13" t="s">
        <v>34</v>
      </c>
      <c r="AX274" s="13" t="s">
        <v>78</v>
      </c>
      <c r="AY274" s="237" t="s">
        <v>132</v>
      </c>
    </row>
    <row r="275" s="2" customFormat="1" ht="33" customHeight="1">
      <c r="A275" s="40"/>
      <c r="B275" s="41"/>
      <c r="C275" s="207" t="s">
        <v>387</v>
      </c>
      <c r="D275" s="207" t="s">
        <v>134</v>
      </c>
      <c r="E275" s="208" t="s">
        <v>388</v>
      </c>
      <c r="F275" s="209" t="s">
        <v>389</v>
      </c>
      <c r="G275" s="210" t="s">
        <v>96</v>
      </c>
      <c r="H275" s="211">
        <v>554.08000000000004</v>
      </c>
      <c r="I275" s="212"/>
      <c r="J275" s="213">
        <f>ROUND(I275*H275,2)</f>
        <v>0</v>
      </c>
      <c r="K275" s="209" t="s">
        <v>137</v>
      </c>
      <c r="L275" s="46"/>
      <c r="M275" s="214" t="s">
        <v>19</v>
      </c>
      <c r="N275" s="215" t="s">
        <v>44</v>
      </c>
      <c r="O275" s="86"/>
      <c r="P275" s="216">
        <f>O275*H275</f>
        <v>0</v>
      </c>
      <c r="Q275" s="216">
        <v>0.11162</v>
      </c>
      <c r="R275" s="216">
        <f>Q275*H275</f>
        <v>61.846409600000001</v>
      </c>
      <c r="S275" s="216">
        <v>0</v>
      </c>
      <c r="T275" s="217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8" t="s">
        <v>138</v>
      </c>
      <c r="AT275" s="218" t="s">
        <v>134</v>
      </c>
      <c r="AU275" s="218" t="s">
        <v>82</v>
      </c>
      <c r="AY275" s="19" t="s">
        <v>132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9" t="s">
        <v>78</v>
      </c>
      <c r="BK275" s="219">
        <f>ROUND(I275*H275,2)</f>
        <v>0</v>
      </c>
      <c r="BL275" s="19" t="s">
        <v>138</v>
      </c>
      <c r="BM275" s="218" t="s">
        <v>390</v>
      </c>
    </row>
    <row r="276" s="2" customFormat="1">
      <c r="A276" s="40"/>
      <c r="B276" s="41"/>
      <c r="C276" s="42"/>
      <c r="D276" s="220" t="s">
        <v>140</v>
      </c>
      <c r="E276" s="42"/>
      <c r="F276" s="221" t="s">
        <v>391</v>
      </c>
      <c r="G276" s="42"/>
      <c r="H276" s="42"/>
      <c r="I276" s="222"/>
      <c r="J276" s="42"/>
      <c r="K276" s="42"/>
      <c r="L276" s="46"/>
      <c r="M276" s="223"/>
      <c r="N276" s="224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140</v>
      </c>
      <c r="AU276" s="19" t="s">
        <v>82</v>
      </c>
    </row>
    <row r="277" s="2" customFormat="1">
      <c r="A277" s="40"/>
      <c r="B277" s="41"/>
      <c r="C277" s="42"/>
      <c r="D277" s="225" t="s">
        <v>142</v>
      </c>
      <c r="E277" s="42"/>
      <c r="F277" s="226" t="s">
        <v>392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142</v>
      </c>
      <c r="AU277" s="19" t="s">
        <v>82</v>
      </c>
    </row>
    <row r="278" s="13" customFormat="1">
      <c r="A278" s="13"/>
      <c r="B278" s="227"/>
      <c r="C278" s="228"/>
      <c r="D278" s="220" t="s">
        <v>144</v>
      </c>
      <c r="E278" s="229" t="s">
        <v>19</v>
      </c>
      <c r="F278" s="230" t="s">
        <v>393</v>
      </c>
      <c r="G278" s="228"/>
      <c r="H278" s="231">
        <v>274.07999999999998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144</v>
      </c>
      <c r="AU278" s="237" t="s">
        <v>82</v>
      </c>
      <c r="AV278" s="13" t="s">
        <v>82</v>
      </c>
      <c r="AW278" s="13" t="s">
        <v>34</v>
      </c>
      <c r="AX278" s="13" t="s">
        <v>73</v>
      </c>
      <c r="AY278" s="237" t="s">
        <v>132</v>
      </c>
    </row>
    <row r="279" s="13" customFormat="1">
      <c r="A279" s="13"/>
      <c r="B279" s="227"/>
      <c r="C279" s="228"/>
      <c r="D279" s="220" t="s">
        <v>144</v>
      </c>
      <c r="E279" s="229" t="s">
        <v>394</v>
      </c>
      <c r="F279" s="230" t="s">
        <v>395</v>
      </c>
      <c r="G279" s="228"/>
      <c r="H279" s="231">
        <v>280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144</v>
      </c>
      <c r="AU279" s="237" t="s">
        <v>82</v>
      </c>
      <c r="AV279" s="13" t="s">
        <v>82</v>
      </c>
      <c r="AW279" s="13" t="s">
        <v>34</v>
      </c>
      <c r="AX279" s="13" t="s">
        <v>73</v>
      </c>
      <c r="AY279" s="237" t="s">
        <v>132</v>
      </c>
    </row>
    <row r="280" s="14" customFormat="1">
      <c r="A280" s="14"/>
      <c r="B280" s="238"/>
      <c r="C280" s="239"/>
      <c r="D280" s="220" t="s">
        <v>144</v>
      </c>
      <c r="E280" s="240" t="s">
        <v>94</v>
      </c>
      <c r="F280" s="241" t="s">
        <v>153</v>
      </c>
      <c r="G280" s="239"/>
      <c r="H280" s="242">
        <v>554.08000000000004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8" t="s">
        <v>144</v>
      </c>
      <c r="AU280" s="248" t="s">
        <v>82</v>
      </c>
      <c r="AV280" s="14" t="s">
        <v>138</v>
      </c>
      <c r="AW280" s="14" t="s">
        <v>34</v>
      </c>
      <c r="AX280" s="14" t="s">
        <v>78</v>
      </c>
      <c r="AY280" s="248" t="s">
        <v>132</v>
      </c>
    </row>
    <row r="281" s="2" customFormat="1" ht="24.15" customHeight="1">
      <c r="A281" s="40"/>
      <c r="B281" s="41"/>
      <c r="C281" s="259" t="s">
        <v>396</v>
      </c>
      <c r="D281" s="259" t="s">
        <v>224</v>
      </c>
      <c r="E281" s="260" t="s">
        <v>397</v>
      </c>
      <c r="F281" s="261" t="s">
        <v>398</v>
      </c>
      <c r="G281" s="262" t="s">
        <v>96</v>
      </c>
      <c r="H281" s="263">
        <v>567.23099999999999</v>
      </c>
      <c r="I281" s="264"/>
      <c r="J281" s="265">
        <f>ROUND(I281*H281,2)</f>
        <v>0</v>
      </c>
      <c r="K281" s="261" t="s">
        <v>137</v>
      </c>
      <c r="L281" s="266"/>
      <c r="M281" s="267" t="s">
        <v>19</v>
      </c>
      <c r="N281" s="268" t="s">
        <v>44</v>
      </c>
      <c r="O281" s="86"/>
      <c r="P281" s="216">
        <f>O281*H281</f>
        <v>0</v>
      </c>
      <c r="Q281" s="216">
        <v>0.152</v>
      </c>
      <c r="R281" s="216">
        <f>Q281*H281</f>
        <v>86.219111999999996</v>
      </c>
      <c r="S281" s="216">
        <v>0</v>
      </c>
      <c r="T281" s="217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8" t="s">
        <v>189</v>
      </c>
      <c r="AT281" s="218" t="s">
        <v>224</v>
      </c>
      <c r="AU281" s="218" t="s">
        <v>82</v>
      </c>
      <c r="AY281" s="19" t="s">
        <v>132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9" t="s">
        <v>78</v>
      </c>
      <c r="BK281" s="219">
        <f>ROUND(I281*H281,2)</f>
        <v>0</v>
      </c>
      <c r="BL281" s="19" t="s">
        <v>138</v>
      </c>
      <c r="BM281" s="218" t="s">
        <v>399</v>
      </c>
    </row>
    <row r="282" s="2" customFormat="1">
      <c r="A282" s="40"/>
      <c r="B282" s="41"/>
      <c r="C282" s="42"/>
      <c r="D282" s="220" t="s">
        <v>140</v>
      </c>
      <c r="E282" s="42"/>
      <c r="F282" s="221" t="s">
        <v>398</v>
      </c>
      <c r="G282" s="42"/>
      <c r="H282" s="42"/>
      <c r="I282" s="222"/>
      <c r="J282" s="42"/>
      <c r="K282" s="42"/>
      <c r="L282" s="46"/>
      <c r="M282" s="223"/>
      <c r="N282" s="224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140</v>
      </c>
      <c r="AU282" s="19" t="s">
        <v>82</v>
      </c>
    </row>
    <row r="283" s="13" customFormat="1">
      <c r="A283" s="13"/>
      <c r="B283" s="227"/>
      <c r="C283" s="228"/>
      <c r="D283" s="220" t="s">
        <v>144</v>
      </c>
      <c r="E283" s="229" t="s">
        <v>19</v>
      </c>
      <c r="F283" s="230" t="s">
        <v>393</v>
      </c>
      <c r="G283" s="228"/>
      <c r="H283" s="231">
        <v>274.07999999999998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144</v>
      </c>
      <c r="AU283" s="237" t="s">
        <v>82</v>
      </c>
      <c r="AV283" s="13" t="s">
        <v>82</v>
      </c>
      <c r="AW283" s="13" t="s">
        <v>34</v>
      </c>
      <c r="AX283" s="13" t="s">
        <v>73</v>
      </c>
      <c r="AY283" s="237" t="s">
        <v>132</v>
      </c>
    </row>
    <row r="284" s="13" customFormat="1">
      <c r="A284" s="13"/>
      <c r="B284" s="227"/>
      <c r="C284" s="228"/>
      <c r="D284" s="220" t="s">
        <v>144</v>
      </c>
      <c r="E284" s="229" t="s">
        <v>19</v>
      </c>
      <c r="F284" s="230" t="s">
        <v>395</v>
      </c>
      <c r="G284" s="228"/>
      <c r="H284" s="231">
        <v>280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144</v>
      </c>
      <c r="AU284" s="237" t="s">
        <v>82</v>
      </c>
      <c r="AV284" s="13" t="s">
        <v>82</v>
      </c>
      <c r="AW284" s="13" t="s">
        <v>34</v>
      </c>
      <c r="AX284" s="13" t="s">
        <v>73</v>
      </c>
      <c r="AY284" s="237" t="s">
        <v>132</v>
      </c>
    </row>
    <row r="285" s="13" customFormat="1">
      <c r="A285" s="13"/>
      <c r="B285" s="227"/>
      <c r="C285" s="228"/>
      <c r="D285" s="220" t="s">
        <v>144</v>
      </c>
      <c r="E285" s="229" t="s">
        <v>19</v>
      </c>
      <c r="F285" s="230" t="s">
        <v>400</v>
      </c>
      <c r="G285" s="228"/>
      <c r="H285" s="231">
        <v>-13.859999999999999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144</v>
      </c>
      <c r="AU285" s="237" t="s">
        <v>82</v>
      </c>
      <c r="AV285" s="13" t="s">
        <v>82</v>
      </c>
      <c r="AW285" s="13" t="s">
        <v>34</v>
      </c>
      <c r="AX285" s="13" t="s">
        <v>73</v>
      </c>
      <c r="AY285" s="237" t="s">
        <v>132</v>
      </c>
    </row>
    <row r="286" s="14" customFormat="1">
      <c r="A286" s="14"/>
      <c r="B286" s="238"/>
      <c r="C286" s="239"/>
      <c r="D286" s="220" t="s">
        <v>144</v>
      </c>
      <c r="E286" s="240" t="s">
        <v>19</v>
      </c>
      <c r="F286" s="241" t="s">
        <v>153</v>
      </c>
      <c r="G286" s="239"/>
      <c r="H286" s="242">
        <v>540.21999999999991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144</v>
      </c>
      <c r="AU286" s="248" t="s">
        <v>82</v>
      </c>
      <c r="AV286" s="14" t="s">
        <v>138</v>
      </c>
      <c r="AW286" s="14" t="s">
        <v>34</v>
      </c>
      <c r="AX286" s="14" t="s">
        <v>78</v>
      </c>
      <c r="AY286" s="248" t="s">
        <v>132</v>
      </c>
    </row>
    <row r="287" s="13" customFormat="1">
      <c r="A287" s="13"/>
      <c r="B287" s="227"/>
      <c r="C287" s="228"/>
      <c r="D287" s="220" t="s">
        <v>144</v>
      </c>
      <c r="E287" s="228"/>
      <c r="F287" s="230" t="s">
        <v>401</v>
      </c>
      <c r="G287" s="228"/>
      <c r="H287" s="231">
        <v>567.23099999999999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144</v>
      </c>
      <c r="AU287" s="237" t="s">
        <v>82</v>
      </c>
      <c r="AV287" s="13" t="s">
        <v>82</v>
      </c>
      <c r="AW287" s="13" t="s">
        <v>4</v>
      </c>
      <c r="AX287" s="13" t="s">
        <v>78</v>
      </c>
      <c r="AY287" s="237" t="s">
        <v>132</v>
      </c>
    </row>
    <row r="288" s="2" customFormat="1" ht="24.15" customHeight="1">
      <c r="A288" s="40"/>
      <c r="B288" s="41"/>
      <c r="C288" s="259" t="s">
        <v>402</v>
      </c>
      <c r="D288" s="259" t="s">
        <v>224</v>
      </c>
      <c r="E288" s="260" t="s">
        <v>403</v>
      </c>
      <c r="F288" s="261" t="s">
        <v>404</v>
      </c>
      <c r="G288" s="262" t="s">
        <v>96</v>
      </c>
      <c r="H288" s="263">
        <v>14.553000000000001</v>
      </c>
      <c r="I288" s="264"/>
      <c r="J288" s="265">
        <f>ROUND(I288*H288,2)</f>
        <v>0</v>
      </c>
      <c r="K288" s="261" t="s">
        <v>137</v>
      </c>
      <c r="L288" s="266"/>
      <c r="M288" s="267" t="s">
        <v>19</v>
      </c>
      <c r="N288" s="268" t="s">
        <v>44</v>
      </c>
      <c r="O288" s="86"/>
      <c r="P288" s="216">
        <f>O288*H288</f>
        <v>0</v>
      </c>
      <c r="Q288" s="216">
        <v>0.152</v>
      </c>
      <c r="R288" s="216">
        <f>Q288*H288</f>
        <v>2.212056</v>
      </c>
      <c r="S288" s="216">
        <v>0</v>
      </c>
      <c r="T288" s="217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8" t="s">
        <v>189</v>
      </c>
      <c r="AT288" s="218" t="s">
        <v>224</v>
      </c>
      <c r="AU288" s="218" t="s">
        <v>82</v>
      </c>
      <c r="AY288" s="19" t="s">
        <v>132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9" t="s">
        <v>78</v>
      </c>
      <c r="BK288" s="219">
        <f>ROUND(I288*H288,2)</f>
        <v>0</v>
      </c>
      <c r="BL288" s="19" t="s">
        <v>138</v>
      </c>
      <c r="BM288" s="218" t="s">
        <v>405</v>
      </c>
    </row>
    <row r="289" s="2" customFormat="1">
      <c r="A289" s="40"/>
      <c r="B289" s="41"/>
      <c r="C289" s="42"/>
      <c r="D289" s="220" t="s">
        <v>140</v>
      </c>
      <c r="E289" s="42"/>
      <c r="F289" s="221" t="s">
        <v>404</v>
      </c>
      <c r="G289" s="42"/>
      <c r="H289" s="42"/>
      <c r="I289" s="222"/>
      <c r="J289" s="42"/>
      <c r="K289" s="42"/>
      <c r="L289" s="46"/>
      <c r="M289" s="223"/>
      <c r="N289" s="224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140</v>
      </c>
      <c r="AU289" s="19" t="s">
        <v>82</v>
      </c>
    </row>
    <row r="290" s="15" customFormat="1">
      <c r="A290" s="15"/>
      <c r="B290" s="249"/>
      <c r="C290" s="250"/>
      <c r="D290" s="220" t="s">
        <v>144</v>
      </c>
      <c r="E290" s="251" t="s">
        <v>19</v>
      </c>
      <c r="F290" s="252" t="s">
        <v>385</v>
      </c>
      <c r="G290" s="250"/>
      <c r="H290" s="251" t="s">
        <v>19</v>
      </c>
      <c r="I290" s="253"/>
      <c r="J290" s="250"/>
      <c r="K290" s="250"/>
      <c r="L290" s="254"/>
      <c r="M290" s="255"/>
      <c r="N290" s="256"/>
      <c r="O290" s="256"/>
      <c r="P290" s="256"/>
      <c r="Q290" s="256"/>
      <c r="R290" s="256"/>
      <c r="S290" s="256"/>
      <c r="T290" s="25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8" t="s">
        <v>144</v>
      </c>
      <c r="AU290" s="258" t="s">
        <v>82</v>
      </c>
      <c r="AV290" s="15" t="s">
        <v>78</v>
      </c>
      <c r="AW290" s="15" t="s">
        <v>34</v>
      </c>
      <c r="AX290" s="15" t="s">
        <v>73</v>
      </c>
      <c r="AY290" s="258" t="s">
        <v>132</v>
      </c>
    </row>
    <row r="291" s="13" customFormat="1">
      <c r="A291" s="13"/>
      <c r="B291" s="227"/>
      <c r="C291" s="228"/>
      <c r="D291" s="220" t="s">
        <v>144</v>
      </c>
      <c r="E291" s="229" t="s">
        <v>19</v>
      </c>
      <c r="F291" s="230" t="s">
        <v>386</v>
      </c>
      <c r="G291" s="228"/>
      <c r="H291" s="231">
        <v>13.859999999999999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144</v>
      </c>
      <c r="AU291" s="237" t="s">
        <v>82</v>
      </c>
      <c r="AV291" s="13" t="s">
        <v>82</v>
      </c>
      <c r="AW291" s="13" t="s">
        <v>34</v>
      </c>
      <c r="AX291" s="13" t="s">
        <v>78</v>
      </c>
      <c r="AY291" s="237" t="s">
        <v>132</v>
      </c>
    </row>
    <row r="292" s="13" customFormat="1">
      <c r="A292" s="13"/>
      <c r="B292" s="227"/>
      <c r="C292" s="228"/>
      <c r="D292" s="220" t="s">
        <v>144</v>
      </c>
      <c r="E292" s="228"/>
      <c r="F292" s="230" t="s">
        <v>406</v>
      </c>
      <c r="G292" s="228"/>
      <c r="H292" s="231">
        <v>14.553000000000001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144</v>
      </c>
      <c r="AU292" s="237" t="s">
        <v>82</v>
      </c>
      <c r="AV292" s="13" t="s">
        <v>82</v>
      </c>
      <c r="AW292" s="13" t="s">
        <v>4</v>
      </c>
      <c r="AX292" s="13" t="s">
        <v>78</v>
      </c>
      <c r="AY292" s="237" t="s">
        <v>132</v>
      </c>
    </row>
    <row r="293" s="12" customFormat="1" ht="22.8" customHeight="1">
      <c r="A293" s="12"/>
      <c r="B293" s="191"/>
      <c r="C293" s="192"/>
      <c r="D293" s="193" t="s">
        <v>72</v>
      </c>
      <c r="E293" s="205" t="s">
        <v>189</v>
      </c>
      <c r="F293" s="205" t="s">
        <v>407</v>
      </c>
      <c r="G293" s="192"/>
      <c r="H293" s="192"/>
      <c r="I293" s="195"/>
      <c r="J293" s="206">
        <f>BK293</f>
        <v>0</v>
      </c>
      <c r="K293" s="192"/>
      <c r="L293" s="197"/>
      <c r="M293" s="198"/>
      <c r="N293" s="199"/>
      <c r="O293" s="199"/>
      <c r="P293" s="200">
        <f>SUM(P294:P310)</f>
        <v>0</v>
      </c>
      <c r="Q293" s="199"/>
      <c r="R293" s="200">
        <f>SUM(R294:R310)</f>
        <v>1.9138962000000004</v>
      </c>
      <c r="S293" s="199"/>
      <c r="T293" s="201">
        <f>SUM(T294:T310)</f>
        <v>1.8599999999999999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2" t="s">
        <v>78</v>
      </c>
      <c r="AT293" s="203" t="s">
        <v>72</v>
      </c>
      <c r="AU293" s="203" t="s">
        <v>78</v>
      </c>
      <c r="AY293" s="202" t="s">
        <v>132</v>
      </c>
      <c r="BK293" s="204">
        <f>SUM(BK294:BK310)</f>
        <v>0</v>
      </c>
    </row>
    <row r="294" s="2" customFormat="1" ht="16.5" customHeight="1">
      <c r="A294" s="40"/>
      <c r="B294" s="41"/>
      <c r="C294" s="207" t="s">
        <v>408</v>
      </c>
      <c r="D294" s="207" t="s">
        <v>134</v>
      </c>
      <c r="E294" s="208" t="s">
        <v>409</v>
      </c>
      <c r="F294" s="209" t="s">
        <v>410</v>
      </c>
      <c r="G294" s="210" t="s">
        <v>87</v>
      </c>
      <c r="H294" s="211">
        <v>7.7999999999999998</v>
      </c>
      <c r="I294" s="212"/>
      <c r="J294" s="213">
        <f>ROUND(I294*H294,2)</f>
        <v>0</v>
      </c>
      <c r="K294" s="209" t="s">
        <v>19</v>
      </c>
      <c r="L294" s="46"/>
      <c r="M294" s="214" t="s">
        <v>19</v>
      </c>
      <c r="N294" s="215" t="s">
        <v>44</v>
      </c>
      <c r="O294" s="86"/>
      <c r="P294" s="216">
        <f>O294*H294</f>
        <v>0</v>
      </c>
      <c r="Q294" s="216">
        <v>0.001</v>
      </c>
      <c r="R294" s="216">
        <f>Q294*H294</f>
        <v>0.0077999999999999996</v>
      </c>
      <c r="S294" s="216">
        <v>0</v>
      </c>
      <c r="T294" s="217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8" t="s">
        <v>249</v>
      </c>
      <c r="AT294" s="218" t="s">
        <v>134</v>
      </c>
      <c r="AU294" s="218" t="s">
        <v>82</v>
      </c>
      <c r="AY294" s="19" t="s">
        <v>132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9" t="s">
        <v>78</v>
      </c>
      <c r="BK294" s="219">
        <f>ROUND(I294*H294,2)</f>
        <v>0</v>
      </c>
      <c r="BL294" s="19" t="s">
        <v>249</v>
      </c>
      <c r="BM294" s="218" t="s">
        <v>411</v>
      </c>
    </row>
    <row r="295" s="2" customFormat="1">
      <c r="A295" s="40"/>
      <c r="B295" s="41"/>
      <c r="C295" s="42"/>
      <c r="D295" s="220" t="s">
        <v>140</v>
      </c>
      <c r="E295" s="42"/>
      <c r="F295" s="221" t="s">
        <v>412</v>
      </c>
      <c r="G295" s="42"/>
      <c r="H295" s="42"/>
      <c r="I295" s="222"/>
      <c r="J295" s="42"/>
      <c r="K295" s="42"/>
      <c r="L295" s="46"/>
      <c r="M295" s="223"/>
      <c r="N295" s="224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140</v>
      </c>
      <c r="AU295" s="19" t="s">
        <v>82</v>
      </c>
    </row>
    <row r="296" s="13" customFormat="1">
      <c r="A296" s="13"/>
      <c r="B296" s="227"/>
      <c r="C296" s="228"/>
      <c r="D296" s="220" t="s">
        <v>144</v>
      </c>
      <c r="E296" s="229" t="s">
        <v>19</v>
      </c>
      <c r="F296" s="230" t="s">
        <v>413</v>
      </c>
      <c r="G296" s="228"/>
      <c r="H296" s="231">
        <v>7.7999999999999998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144</v>
      </c>
      <c r="AU296" s="237" t="s">
        <v>82</v>
      </c>
      <c r="AV296" s="13" t="s">
        <v>82</v>
      </c>
      <c r="AW296" s="13" t="s">
        <v>34</v>
      </c>
      <c r="AX296" s="13" t="s">
        <v>78</v>
      </c>
      <c r="AY296" s="237" t="s">
        <v>132</v>
      </c>
    </row>
    <row r="297" s="2" customFormat="1" ht="33" customHeight="1">
      <c r="A297" s="40"/>
      <c r="B297" s="41"/>
      <c r="C297" s="207" t="s">
        <v>414</v>
      </c>
      <c r="D297" s="207" t="s">
        <v>134</v>
      </c>
      <c r="E297" s="208" t="s">
        <v>415</v>
      </c>
      <c r="F297" s="209" t="s">
        <v>416</v>
      </c>
      <c r="G297" s="210" t="s">
        <v>87</v>
      </c>
      <c r="H297" s="211">
        <v>33</v>
      </c>
      <c r="I297" s="212"/>
      <c r="J297" s="213">
        <f>ROUND(I297*H297,2)</f>
        <v>0</v>
      </c>
      <c r="K297" s="209" t="s">
        <v>19</v>
      </c>
      <c r="L297" s="46"/>
      <c r="M297" s="214" t="s">
        <v>19</v>
      </c>
      <c r="N297" s="215" t="s">
        <v>44</v>
      </c>
      <c r="O297" s="86"/>
      <c r="P297" s="216">
        <f>O297*H297</f>
        <v>0</v>
      </c>
      <c r="Q297" s="216">
        <v>0</v>
      </c>
      <c r="R297" s="216">
        <f>Q297*H297</f>
        <v>0</v>
      </c>
      <c r="S297" s="216">
        <v>0</v>
      </c>
      <c r="T297" s="217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8" t="s">
        <v>138</v>
      </c>
      <c r="AT297" s="218" t="s">
        <v>134</v>
      </c>
      <c r="AU297" s="218" t="s">
        <v>82</v>
      </c>
      <c r="AY297" s="19" t="s">
        <v>132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9" t="s">
        <v>78</v>
      </c>
      <c r="BK297" s="219">
        <f>ROUND(I297*H297,2)</f>
        <v>0</v>
      </c>
      <c r="BL297" s="19" t="s">
        <v>138</v>
      </c>
      <c r="BM297" s="218" t="s">
        <v>417</v>
      </c>
    </row>
    <row r="298" s="2" customFormat="1">
      <c r="A298" s="40"/>
      <c r="B298" s="41"/>
      <c r="C298" s="42"/>
      <c r="D298" s="220" t="s">
        <v>140</v>
      </c>
      <c r="E298" s="42"/>
      <c r="F298" s="221" t="s">
        <v>416</v>
      </c>
      <c r="G298" s="42"/>
      <c r="H298" s="42"/>
      <c r="I298" s="222"/>
      <c r="J298" s="42"/>
      <c r="K298" s="42"/>
      <c r="L298" s="46"/>
      <c r="M298" s="223"/>
      <c r="N298" s="224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140</v>
      </c>
      <c r="AU298" s="19" t="s">
        <v>82</v>
      </c>
    </row>
    <row r="299" s="13" customFormat="1">
      <c r="A299" s="13"/>
      <c r="B299" s="227"/>
      <c r="C299" s="228"/>
      <c r="D299" s="220" t="s">
        <v>144</v>
      </c>
      <c r="E299" s="229" t="s">
        <v>85</v>
      </c>
      <c r="F299" s="230" t="s">
        <v>88</v>
      </c>
      <c r="G299" s="228"/>
      <c r="H299" s="231">
        <v>33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144</v>
      </c>
      <c r="AU299" s="237" t="s">
        <v>82</v>
      </c>
      <c r="AV299" s="13" t="s">
        <v>82</v>
      </c>
      <c r="AW299" s="13" t="s">
        <v>34</v>
      </c>
      <c r="AX299" s="13" t="s">
        <v>78</v>
      </c>
      <c r="AY299" s="237" t="s">
        <v>132</v>
      </c>
    </row>
    <row r="300" s="2" customFormat="1" ht="37.8" customHeight="1">
      <c r="A300" s="40"/>
      <c r="B300" s="41"/>
      <c r="C300" s="259" t="s">
        <v>418</v>
      </c>
      <c r="D300" s="259" t="s">
        <v>224</v>
      </c>
      <c r="E300" s="260" t="s">
        <v>419</v>
      </c>
      <c r="F300" s="261" t="s">
        <v>420</v>
      </c>
      <c r="G300" s="262" t="s">
        <v>87</v>
      </c>
      <c r="H300" s="263">
        <v>33.329999999999998</v>
      </c>
      <c r="I300" s="264"/>
      <c r="J300" s="265">
        <f>ROUND(I300*H300,2)</f>
        <v>0</v>
      </c>
      <c r="K300" s="261" t="s">
        <v>137</v>
      </c>
      <c r="L300" s="266"/>
      <c r="M300" s="267" t="s">
        <v>19</v>
      </c>
      <c r="N300" s="268" t="s">
        <v>44</v>
      </c>
      <c r="O300" s="86"/>
      <c r="P300" s="216">
        <f>O300*H300</f>
        <v>0</v>
      </c>
      <c r="Q300" s="216">
        <v>0.00114</v>
      </c>
      <c r="R300" s="216">
        <f>Q300*H300</f>
        <v>0.037996199999999994</v>
      </c>
      <c r="S300" s="216">
        <v>0</v>
      </c>
      <c r="T300" s="217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8" t="s">
        <v>189</v>
      </c>
      <c r="AT300" s="218" t="s">
        <v>224</v>
      </c>
      <c r="AU300" s="218" t="s">
        <v>82</v>
      </c>
      <c r="AY300" s="19" t="s">
        <v>132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78</v>
      </c>
      <c r="BK300" s="219">
        <f>ROUND(I300*H300,2)</f>
        <v>0</v>
      </c>
      <c r="BL300" s="19" t="s">
        <v>138</v>
      </c>
      <c r="BM300" s="218" t="s">
        <v>421</v>
      </c>
    </row>
    <row r="301" s="2" customFormat="1">
      <c r="A301" s="40"/>
      <c r="B301" s="41"/>
      <c r="C301" s="42"/>
      <c r="D301" s="220" t="s">
        <v>140</v>
      </c>
      <c r="E301" s="42"/>
      <c r="F301" s="221" t="s">
        <v>420</v>
      </c>
      <c r="G301" s="42"/>
      <c r="H301" s="42"/>
      <c r="I301" s="222"/>
      <c r="J301" s="42"/>
      <c r="K301" s="42"/>
      <c r="L301" s="46"/>
      <c r="M301" s="223"/>
      <c r="N301" s="224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140</v>
      </c>
      <c r="AU301" s="19" t="s">
        <v>82</v>
      </c>
    </row>
    <row r="302" s="13" customFormat="1">
      <c r="A302" s="13"/>
      <c r="B302" s="227"/>
      <c r="C302" s="228"/>
      <c r="D302" s="220" t="s">
        <v>144</v>
      </c>
      <c r="E302" s="229" t="s">
        <v>19</v>
      </c>
      <c r="F302" s="230" t="s">
        <v>85</v>
      </c>
      <c r="G302" s="228"/>
      <c r="H302" s="231">
        <v>33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144</v>
      </c>
      <c r="AU302" s="237" t="s">
        <v>82</v>
      </c>
      <c r="AV302" s="13" t="s">
        <v>82</v>
      </c>
      <c r="AW302" s="13" t="s">
        <v>34</v>
      </c>
      <c r="AX302" s="13" t="s">
        <v>73</v>
      </c>
      <c r="AY302" s="237" t="s">
        <v>132</v>
      </c>
    </row>
    <row r="303" s="13" customFormat="1">
      <c r="A303" s="13"/>
      <c r="B303" s="227"/>
      <c r="C303" s="228"/>
      <c r="D303" s="220" t="s">
        <v>144</v>
      </c>
      <c r="E303" s="229" t="s">
        <v>19</v>
      </c>
      <c r="F303" s="230" t="s">
        <v>422</v>
      </c>
      <c r="G303" s="228"/>
      <c r="H303" s="231">
        <v>33.329999999999998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144</v>
      </c>
      <c r="AU303" s="237" t="s">
        <v>82</v>
      </c>
      <c r="AV303" s="13" t="s">
        <v>82</v>
      </c>
      <c r="AW303" s="13" t="s">
        <v>34</v>
      </c>
      <c r="AX303" s="13" t="s">
        <v>78</v>
      </c>
      <c r="AY303" s="237" t="s">
        <v>132</v>
      </c>
    </row>
    <row r="304" s="2" customFormat="1" ht="37.8" customHeight="1">
      <c r="A304" s="40"/>
      <c r="B304" s="41"/>
      <c r="C304" s="207" t="s">
        <v>423</v>
      </c>
      <c r="D304" s="207" t="s">
        <v>134</v>
      </c>
      <c r="E304" s="208" t="s">
        <v>424</v>
      </c>
      <c r="F304" s="209" t="s">
        <v>425</v>
      </c>
      <c r="G304" s="210" t="s">
        <v>320</v>
      </c>
      <c r="H304" s="211">
        <v>3</v>
      </c>
      <c r="I304" s="212"/>
      <c r="J304" s="213">
        <f>ROUND(I304*H304,2)</f>
        <v>0</v>
      </c>
      <c r="K304" s="209" t="s">
        <v>137</v>
      </c>
      <c r="L304" s="46"/>
      <c r="M304" s="214" t="s">
        <v>19</v>
      </c>
      <c r="N304" s="215" t="s">
        <v>44</v>
      </c>
      <c r="O304" s="86"/>
      <c r="P304" s="216">
        <f>O304*H304</f>
        <v>0</v>
      </c>
      <c r="Q304" s="216">
        <v>0.62248000000000003</v>
      </c>
      <c r="R304" s="216">
        <f>Q304*H304</f>
        <v>1.8674400000000002</v>
      </c>
      <c r="S304" s="216">
        <v>0.62</v>
      </c>
      <c r="T304" s="217">
        <f>S304*H304</f>
        <v>1.8599999999999999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8" t="s">
        <v>138</v>
      </c>
      <c r="AT304" s="218" t="s">
        <v>134</v>
      </c>
      <c r="AU304" s="218" t="s">
        <v>82</v>
      </c>
      <c r="AY304" s="19" t="s">
        <v>132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9" t="s">
        <v>78</v>
      </c>
      <c r="BK304" s="219">
        <f>ROUND(I304*H304,2)</f>
        <v>0</v>
      </c>
      <c r="BL304" s="19" t="s">
        <v>138</v>
      </c>
      <c r="BM304" s="218" t="s">
        <v>426</v>
      </c>
    </row>
    <row r="305" s="2" customFormat="1">
      <c r="A305" s="40"/>
      <c r="B305" s="41"/>
      <c r="C305" s="42"/>
      <c r="D305" s="220" t="s">
        <v>140</v>
      </c>
      <c r="E305" s="42"/>
      <c r="F305" s="221" t="s">
        <v>427</v>
      </c>
      <c r="G305" s="42"/>
      <c r="H305" s="42"/>
      <c r="I305" s="222"/>
      <c r="J305" s="42"/>
      <c r="K305" s="42"/>
      <c r="L305" s="46"/>
      <c r="M305" s="223"/>
      <c r="N305" s="224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140</v>
      </c>
      <c r="AU305" s="19" t="s">
        <v>82</v>
      </c>
    </row>
    <row r="306" s="2" customFormat="1">
      <c r="A306" s="40"/>
      <c r="B306" s="41"/>
      <c r="C306" s="42"/>
      <c r="D306" s="225" t="s">
        <v>142</v>
      </c>
      <c r="E306" s="42"/>
      <c r="F306" s="226" t="s">
        <v>428</v>
      </c>
      <c r="G306" s="42"/>
      <c r="H306" s="42"/>
      <c r="I306" s="222"/>
      <c r="J306" s="42"/>
      <c r="K306" s="42"/>
      <c r="L306" s="46"/>
      <c r="M306" s="223"/>
      <c r="N306" s="224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142</v>
      </c>
      <c r="AU306" s="19" t="s">
        <v>82</v>
      </c>
    </row>
    <row r="307" s="2" customFormat="1" ht="24.15" customHeight="1">
      <c r="A307" s="40"/>
      <c r="B307" s="41"/>
      <c r="C307" s="207" t="s">
        <v>429</v>
      </c>
      <c r="D307" s="207" t="s">
        <v>134</v>
      </c>
      <c r="E307" s="208" t="s">
        <v>430</v>
      </c>
      <c r="F307" s="209" t="s">
        <v>431</v>
      </c>
      <c r="G307" s="210" t="s">
        <v>87</v>
      </c>
      <c r="H307" s="211">
        <v>33</v>
      </c>
      <c r="I307" s="212"/>
      <c r="J307" s="213">
        <f>ROUND(I307*H307,2)</f>
        <v>0</v>
      </c>
      <c r="K307" s="209" t="s">
        <v>137</v>
      </c>
      <c r="L307" s="46"/>
      <c r="M307" s="214" t="s">
        <v>19</v>
      </c>
      <c r="N307" s="215" t="s">
        <v>44</v>
      </c>
      <c r="O307" s="86"/>
      <c r="P307" s="216">
        <f>O307*H307</f>
        <v>0</v>
      </c>
      <c r="Q307" s="216">
        <v>2.0000000000000002E-05</v>
      </c>
      <c r="R307" s="216">
        <f>Q307*H307</f>
        <v>0.0006600000000000001</v>
      </c>
      <c r="S307" s="216">
        <v>0</v>
      </c>
      <c r="T307" s="217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8" t="s">
        <v>138</v>
      </c>
      <c r="AT307" s="218" t="s">
        <v>134</v>
      </c>
      <c r="AU307" s="218" t="s">
        <v>82</v>
      </c>
      <c r="AY307" s="19" t="s">
        <v>132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9" t="s">
        <v>78</v>
      </c>
      <c r="BK307" s="219">
        <f>ROUND(I307*H307,2)</f>
        <v>0</v>
      </c>
      <c r="BL307" s="19" t="s">
        <v>138</v>
      </c>
      <c r="BM307" s="218" t="s">
        <v>432</v>
      </c>
    </row>
    <row r="308" s="2" customFormat="1">
      <c r="A308" s="40"/>
      <c r="B308" s="41"/>
      <c r="C308" s="42"/>
      <c r="D308" s="220" t="s">
        <v>140</v>
      </c>
      <c r="E308" s="42"/>
      <c r="F308" s="221" t="s">
        <v>433</v>
      </c>
      <c r="G308" s="42"/>
      <c r="H308" s="42"/>
      <c r="I308" s="222"/>
      <c r="J308" s="42"/>
      <c r="K308" s="42"/>
      <c r="L308" s="46"/>
      <c r="M308" s="223"/>
      <c r="N308" s="224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140</v>
      </c>
      <c r="AU308" s="19" t="s">
        <v>82</v>
      </c>
    </row>
    <row r="309" s="2" customFormat="1">
      <c r="A309" s="40"/>
      <c r="B309" s="41"/>
      <c r="C309" s="42"/>
      <c r="D309" s="225" t="s">
        <v>142</v>
      </c>
      <c r="E309" s="42"/>
      <c r="F309" s="226" t="s">
        <v>434</v>
      </c>
      <c r="G309" s="42"/>
      <c r="H309" s="42"/>
      <c r="I309" s="222"/>
      <c r="J309" s="42"/>
      <c r="K309" s="42"/>
      <c r="L309" s="46"/>
      <c r="M309" s="223"/>
      <c r="N309" s="224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142</v>
      </c>
      <c r="AU309" s="19" t="s">
        <v>82</v>
      </c>
    </row>
    <row r="310" s="13" customFormat="1">
      <c r="A310" s="13"/>
      <c r="B310" s="227"/>
      <c r="C310" s="228"/>
      <c r="D310" s="220" t="s">
        <v>144</v>
      </c>
      <c r="E310" s="229" t="s">
        <v>19</v>
      </c>
      <c r="F310" s="230" t="s">
        <v>88</v>
      </c>
      <c r="G310" s="228"/>
      <c r="H310" s="231">
        <v>33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144</v>
      </c>
      <c r="AU310" s="237" t="s">
        <v>82</v>
      </c>
      <c r="AV310" s="13" t="s">
        <v>82</v>
      </c>
      <c r="AW310" s="13" t="s">
        <v>34</v>
      </c>
      <c r="AX310" s="13" t="s">
        <v>78</v>
      </c>
      <c r="AY310" s="237" t="s">
        <v>132</v>
      </c>
    </row>
    <row r="311" s="12" customFormat="1" ht="22.8" customHeight="1">
      <c r="A311" s="12"/>
      <c r="B311" s="191"/>
      <c r="C311" s="192"/>
      <c r="D311" s="193" t="s">
        <v>72</v>
      </c>
      <c r="E311" s="205" t="s">
        <v>197</v>
      </c>
      <c r="F311" s="205" t="s">
        <v>435</v>
      </c>
      <c r="G311" s="192"/>
      <c r="H311" s="192"/>
      <c r="I311" s="195"/>
      <c r="J311" s="206">
        <f>BK311</f>
        <v>0</v>
      </c>
      <c r="K311" s="192"/>
      <c r="L311" s="197"/>
      <c r="M311" s="198"/>
      <c r="N311" s="199"/>
      <c r="O311" s="199"/>
      <c r="P311" s="200">
        <f>SUM(P312:P384)</f>
        <v>0</v>
      </c>
      <c r="Q311" s="199"/>
      <c r="R311" s="200">
        <f>SUM(R312:R384)</f>
        <v>50.399821959999997</v>
      </c>
      <c r="S311" s="199"/>
      <c r="T311" s="201">
        <f>SUM(T312:T384)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2" t="s">
        <v>78</v>
      </c>
      <c r="AT311" s="203" t="s">
        <v>72</v>
      </c>
      <c r="AU311" s="203" t="s">
        <v>78</v>
      </c>
      <c r="AY311" s="202" t="s">
        <v>132</v>
      </c>
      <c r="BK311" s="204">
        <f>SUM(BK312:BK384)</f>
        <v>0</v>
      </c>
    </row>
    <row r="312" s="2" customFormat="1" ht="24.15" customHeight="1">
      <c r="A312" s="40"/>
      <c r="B312" s="41"/>
      <c r="C312" s="207" t="s">
        <v>436</v>
      </c>
      <c r="D312" s="207" t="s">
        <v>134</v>
      </c>
      <c r="E312" s="208" t="s">
        <v>437</v>
      </c>
      <c r="F312" s="209" t="s">
        <v>438</v>
      </c>
      <c r="G312" s="210" t="s">
        <v>320</v>
      </c>
      <c r="H312" s="211">
        <v>4</v>
      </c>
      <c r="I312" s="212"/>
      <c r="J312" s="213">
        <f>ROUND(I312*H312,2)</f>
        <v>0</v>
      </c>
      <c r="K312" s="209" t="s">
        <v>137</v>
      </c>
      <c r="L312" s="46"/>
      <c r="M312" s="214" t="s">
        <v>19</v>
      </c>
      <c r="N312" s="215" t="s">
        <v>44</v>
      </c>
      <c r="O312" s="86"/>
      <c r="P312" s="216">
        <f>O312*H312</f>
        <v>0</v>
      </c>
      <c r="Q312" s="216">
        <v>0.00069999999999999999</v>
      </c>
      <c r="R312" s="216">
        <f>Q312*H312</f>
        <v>0.0028</v>
      </c>
      <c r="S312" s="216">
        <v>0</v>
      </c>
      <c r="T312" s="217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8" t="s">
        <v>138</v>
      </c>
      <c r="AT312" s="218" t="s">
        <v>134</v>
      </c>
      <c r="AU312" s="218" t="s">
        <v>82</v>
      </c>
      <c r="AY312" s="19" t="s">
        <v>132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9" t="s">
        <v>78</v>
      </c>
      <c r="BK312" s="219">
        <f>ROUND(I312*H312,2)</f>
        <v>0</v>
      </c>
      <c r="BL312" s="19" t="s">
        <v>138</v>
      </c>
      <c r="BM312" s="218" t="s">
        <v>439</v>
      </c>
    </row>
    <row r="313" s="2" customFormat="1">
      <c r="A313" s="40"/>
      <c r="B313" s="41"/>
      <c r="C313" s="42"/>
      <c r="D313" s="220" t="s">
        <v>140</v>
      </c>
      <c r="E313" s="42"/>
      <c r="F313" s="221" t="s">
        <v>440</v>
      </c>
      <c r="G313" s="42"/>
      <c r="H313" s="42"/>
      <c r="I313" s="222"/>
      <c r="J313" s="42"/>
      <c r="K313" s="42"/>
      <c r="L313" s="46"/>
      <c r="M313" s="223"/>
      <c r="N313" s="224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140</v>
      </c>
      <c r="AU313" s="19" t="s">
        <v>82</v>
      </c>
    </row>
    <row r="314" s="2" customFormat="1">
      <c r="A314" s="40"/>
      <c r="B314" s="41"/>
      <c r="C314" s="42"/>
      <c r="D314" s="225" t="s">
        <v>142</v>
      </c>
      <c r="E314" s="42"/>
      <c r="F314" s="226" t="s">
        <v>441</v>
      </c>
      <c r="G314" s="42"/>
      <c r="H314" s="42"/>
      <c r="I314" s="222"/>
      <c r="J314" s="42"/>
      <c r="K314" s="42"/>
      <c r="L314" s="46"/>
      <c r="M314" s="223"/>
      <c r="N314" s="224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142</v>
      </c>
      <c r="AU314" s="19" t="s">
        <v>82</v>
      </c>
    </row>
    <row r="315" s="13" customFormat="1">
      <c r="A315" s="13"/>
      <c r="B315" s="227"/>
      <c r="C315" s="228"/>
      <c r="D315" s="220" t="s">
        <v>144</v>
      </c>
      <c r="E315" s="229" t="s">
        <v>19</v>
      </c>
      <c r="F315" s="230" t="s">
        <v>442</v>
      </c>
      <c r="G315" s="228"/>
      <c r="H315" s="231">
        <v>4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144</v>
      </c>
      <c r="AU315" s="237" t="s">
        <v>82</v>
      </c>
      <c r="AV315" s="13" t="s">
        <v>82</v>
      </c>
      <c r="AW315" s="13" t="s">
        <v>34</v>
      </c>
      <c r="AX315" s="13" t="s">
        <v>78</v>
      </c>
      <c r="AY315" s="237" t="s">
        <v>132</v>
      </c>
    </row>
    <row r="316" s="2" customFormat="1" ht="24.15" customHeight="1">
      <c r="A316" s="40"/>
      <c r="B316" s="41"/>
      <c r="C316" s="259" t="s">
        <v>443</v>
      </c>
      <c r="D316" s="259" t="s">
        <v>224</v>
      </c>
      <c r="E316" s="260" t="s">
        <v>444</v>
      </c>
      <c r="F316" s="261" t="s">
        <v>445</v>
      </c>
      <c r="G316" s="262" t="s">
        <v>320</v>
      </c>
      <c r="H316" s="263">
        <v>3</v>
      </c>
      <c r="I316" s="264"/>
      <c r="J316" s="265">
        <f>ROUND(I316*H316,2)</f>
        <v>0</v>
      </c>
      <c r="K316" s="261" t="s">
        <v>137</v>
      </c>
      <c r="L316" s="266"/>
      <c r="M316" s="267" t="s">
        <v>19</v>
      </c>
      <c r="N316" s="268" t="s">
        <v>44</v>
      </c>
      <c r="O316" s="86"/>
      <c r="P316" s="216">
        <f>O316*H316</f>
        <v>0</v>
      </c>
      <c r="Q316" s="216">
        <v>0.0035000000000000001</v>
      </c>
      <c r="R316" s="216">
        <f>Q316*H316</f>
        <v>0.010500000000000001</v>
      </c>
      <c r="S316" s="216">
        <v>0</v>
      </c>
      <c r="T316" s="217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8" t="s">
        <v>189</v>
      </c>
      <c r="AT316" s="218" t="s">
        <v>224</v>
      </c>
      <c r="AU316" s="218" t="s">
        <v>82</v>
      </c>
      <c r="AY316" s="19" t="s">
        <v>132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19" t="s">
        <v>78</v>
      </c>
      <c r="BK316" s="219">
        <f>ROUND(I316*H316,2)</f>
        <v>0</v>
      </c>
      <c r="BL316" s="19" t="s">
        <v>138</v>
      </c>
      <c r="BM316" s="218" t="s">
        <v>446</v>
      </c>
    </row>
    <row r="317" s="2" customFormat="1">
      <c r="A317" s="40"/>
      <c r="B317" s="41"/>
      <c r="C317" s="42"/>
      <c r="D317" s="220" t="s">
        <v>140</v>
      </c>
      <c r="E317" s="42"/>
      <c r="F317" s="221" t="s">
        <v>445</v>
      </c>
      <c r="G317" s="42"/>
      <c r="H317" s="42"/>
      <c r="I317" s="222"/>
      <c r="J317" s="42"/>
      <c r="K317" s="42"/>
      <c r="L317" s="46"/>
      <c r="M317" s="223"/>
      <c r="N317" s="224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140</v>
      </c>
      <c r="AU317" s="19" t="s">
        <v>82</v>
      </c>
    </row>
    <row r="318" s="2" customFormat="1" ht="16.5" customHeight="1">
      <c r="A318" s="40"/>
      <c r="B318" s="41"/>
      <c r="C318" s="259" t="s">
        <v>447</v>
      </c>
      <c r="D318" s="259" t="s">
        <v>224</v>
      </c>
      <c r="E318" s="260" t="s">
        <v>448</v>
      </c>
      <c r="F318" s="261" t="s">
        <v>449</v>
      </c>
      <c r="G318" s="262" t="s">
        <v>320</v>
      </c>
      <c r="H318" s="263">
        <v>1</v>
      </c>
      <c r="I318" s="264"/>
      <c r="J318" s="265">
        <f>ROUND(I318*H318,2)</f>
        <v>0</v>
      </c>
      <c r="K318" s="261" t="s">
        <v>137</v>
      </c>
      <c r="L318" s="266"/>
      <c r="M318" s="267" t="s">
        <v>19</v>
      </c>
      <c r="N318" s="268" t="s">
        <v>44</v>
      </c>
      <c r="O318" s="86"/>
      <c r="P318" s="216">
        <f>O318*H318</f>
        <v>0</v>
      </c>
      <c r="Q318" s="216">
        <v>0.0040000000000000001</v>
      </c>
      <c r="R318" s="216">
        <f>Q318*H318</f>
        <v>0.0040000000000000001</v>
      </c>
      <c r="S318" s="216">
        <v>0</v>
      </c>
      <c r="T318" s="217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8" t="s">
        <v>189</v>
      </c>
      <c r="AT318" s="218" t="s">
        <v>224</v>
      </c>
      <c r="AU318" s="218" t="s">
        <v>82</v>
      </c>
      <c r="AY318" s="19" t="s">
        <v>132</v>
      </c>
      <c r="BE318" s="219">
        <f>IF(N318="základní",J318,0)</f>
        <v>0</v>
      </c>
      <c r="BF318" s="219">
        <f>IF(N318="snížená",J318,0)</f>
        <v>0</v>
      </c>
      <c r="BG318" s="219">
        <f>IF(N318="zákl. přenesená",J318,0)</f>
        <v>0</v>
      </c>
      <c r="BH318" s="219">
        <f>IF(N318="sníž. přenesená",J318,0)</f>
        <v>0</v>
      </c>
      <c r="BI318" s="219">
        <f>IF(N318="nulová",J318,0)</f>
        <v>0</v>
      </c>
      <c r="BJ318" s="19" t="s">
        <v>78</v>
      </c>
      <c r="BK318" s="219">
        <f>ROUND(I318*H318,2)</f>
        <v>0</v>
      </c>
      <c r="BL318" s="19" t="s">
        <v>138</v>
      </c>
      <c r="BM318" s="218" t="s">
        <v>450</v>
      </c>
    </row>
    <row r="319" s="2" customFormat="1">
      <c r="A319" s="40"/>
      <c r="B319" s="41"/>
      <c r="C319" s="42"/>
      <c r="D319" s="220" t="s">
        <v>140</v>
      </c>
      <c r="E319" s="42"/>
      <c r="F319" s="221" t="s">
        <v>449</v>
      </c>
      <c r="G319" s="42"/>
      <c r="H319" s="42"/>
      <c r="I319" s="222"/>
      <c r="J319" s="42"/>
      <c r="K319" s="42"/>
      <c r="L319" s="46"/>
      <c r="M319" s="223"/>
      <c r="N319" s="224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140</v>
      </c>
      <c r="AU319" s="19" t="s">
        <v>82</v>
      </c>
    </row>
    <row r="320" s="2" customFormat="1" ht="24.15" customHeight="1">
      <c r="A320" s="40"/>
      <c r="B320" s="41"/>
      <c r="C320" s="207" t="s">
        <v>451</v>
      </c>
      <c r="D320" s="207" t="s">
        <v>134</v>
      </c>
      <c r="E320" s="208" t="s">
        <v>452</v>
      </c>
      <c r="F320" s="209" t="s">
        <v>453</v>
      </c>
      <c r="G320" s="210" t="s">
        <v>320</v>
      </c>
      <c r="H320" s="211">
        <v>4</v>
      </c>
      <c r="I320" s="212"/>
      <c r="J320" s="213">
        <f>ROUND(I320*H320,2)</f>
        <v>0</v>
      </c>
      <c r="K320" s="209" t="s">
        <v>137</v>
      </c>
      <c r="L320" s="46"/>
      <c r="M320" s="214" t="s">
        <v>19</v>
      </c>
      <c r="N320" s="215" t="s">
        <v>44</v>
      </c>
      <c r="O320" s="86"/>
      <c r="P320" s="216">
        <f>O320*H320</f>
        <v>0</v>
      </c>
      <c r="Q320" s="216">
        <v>0.10940999999999999</v>
      </c>
      <c r="R320" s="216">
        <f>Q320*H320</f>
        <v>0.43763999999999997</v>
      </c>
      <c r="S320" s="216">
        <v>0</v>
      </c>
      <c r="T320" s="217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8" t="s">
        <v>138</v>
      </c>
      <c r="AT320" s="218" t="s">
        <v>134</v>
      </c>
      <c r="AU320" s="218" t="s">
        <v>82</v>
      </c>
      <c r="AY320" s="19" t="s">
        <v>132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19" t="s">
        <v>78</v>
      </c>
      <c r="BK320" s="219">
        <f>ROUND(I320*H320,2)</f>
        <v>0</v>
      </c>
      <c r="BL320" s="19" t="s">
        <v>138</v>
      </c>
      <c r="BM320" s="218" t="s">
        <v>454</v>
      </c>
    </row>
    <row r="321" s="2" customFormat="1">
      <c r="A321" s="40"/>
      <c r="B321" s="41"/>
      <c r="C321" s="42"/>
      <c r="D321" s="220" t="s">
        <v>140</v>
      </c>
      <c r="E321" s="42"/>
      <c r="F321" s="221" t="s">
        <v>455</v>
      </c>
      <c r="G321" s="42"/>
      <c r="H321" s="42"/>
      <c r="I321" s="222"/>
      <c r="J321" s="42"/>
      <c r="K321" s="42"/>
      <c r="L321" s="46"/>
      <c r="M321" s="223"/>
      <c r="N321" s="224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140</v>
      </c>
      <c r="AU321" s="19" t="s">
        <v>82</v>
      </c>
    </row>
    <row r="322" s="2" customFormat="1">
      <c r="A322" s="40"/>
      <c r="B322" s="41"/>
      <c r="C322" s="42"/>
      <c r="D322" s="225" t="s">
        <v>142</v>
      </c>
      <c r="E322" s="42"/>
      <c r="F322" s="226" t="s">
        <v>456</v>
      </c>
      <c r="G322" s="42"/>
      <c r="H322" s="42"/>
      <c r="I322" s="222"/>
      <c r="J322" s="42"/>
      <c r="K322" s="42"/>
      <c r="L322" s="46"/>
      <c r="M322" s="223"/>
      <c r="N322" s="224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142</v>
      </c>
      <c r="AU322" s="19" t="s">
        <v>82</v>
      </c>
    </row>
    <row r="323" s="13" customFormat="1">
      <c r="A323" s="13"/>
      <c r="B323" s="227"/>
      <c r="C323" s="228"/>
      <c r="D323" s="220" t="s">
        <v>144</v>
      </c>
      <c r="E323" s="229" t="s">
        <v>19</v>
      </c>
      <c r="F323" s="230" t="s">
        <v>442</v>
      </c>
      <c r="G323" s="228"/>
      <c r="H323" s="231">
        <v>4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144</v>
      </c>
      <c r="AU323" s="237" t="s">
        <v>82</v>
      </c>
      <c r="AV323" s="13" t="s">
        <v>82</v>
      </c>
      <c r="AW323" s="13" t="s">
        <v>34</v>
      </c>
      <c r="AX323" s="13" t="s">
        <v>78</v>
      </c>
      <c r="AY323" s="237" t="s">
        <v>132</v>
      </c>
    </row>
    <row r="324" s="2" customFormat="1" ht="21.75" customHeight="1">
      <c r="A324" s="40"/>
      <c r="B324" s="41"/>
      <c r="C324" s="259" t="s">
        <v>457</v>
      </c>
      <c r="D324" s="259" t="s">
        <v>224</v>
      </c>
      <c r="E324" s="260" t="s">
        <v>458</v>
      </c>
      <c r="F324" s="261" t="s">
        <v>459</v>
      </c>
      <c r="G324" s="262" t="s">
        <v>320</v>
      </c>
      <c r="H324" s="263">
        <v>4</v>
      </c>
      <c r="I324" s="264"/>
      <c r="J324" s="265">
        <f>ROUND(I324*H324,2)</f>
        <v>0</v>
      </c>
      <c r="K324" s="261" t="s">
        <v>137</v>
      </c>
      <c r="L324" s="266"/>
      <c r="M324" s="267" t="s">
        <v>19</v>
      </c>
      <c r="N324" s="268" t="s">
        <v>44</v>
      </c>
      <c r="O324" s="86"/>
      <c r="P324" s="216">
        <f>O324*H324</f>
        <v>0</v>
      </c>
      <c r="Q324" s="216">
        <v>0.0061000000000000004</v>
      </c>
      <c r="R324" s="216">
        <f>Q324*H324</f>
        <v>0.024400000000000002</v>
      </c>
      <c r="S324" s="216">
        <v>0</v>
      </c>
      <c r="T324" s="217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8" t="s">
        <v>189</v>
      </c>
      <c r="AT324" s="218" t="s">
        <v>224</v>
      </c>
      <c r="AU324" s="218" t="s">
        <v>82</v>
      </c>
      <c r="AY324" s="19" t="s">
        <v>132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19" t="s">
        <v>78</v>
      </c>
      <c r="BK324" s="219">
        <f>ROUND(I324*H324,2)</f>
        <v>0</v>
      </c>
      <c r="BL324" s="19" t="s">
        <v>138</v>
      </c>
      <c r="BM324" s="218" t="s">
        <v>460</v>
      </c>
    </row>
    <row r="325" s="2" customFormat="1">
      <c r="A325" s="40"/>
      <c r="B325" s="41"/>
      <c r="C325" s="42"/>
      <c r="D325" s="220" t="s">
        <v>140</v>
      </c>
      <c r="E325" s="42"/>
      <c r="F325" s="221" t="s">
        <v>459</v>
      </c>
      <c r="G325" s="42"/>
      <c r="H325" s="42"/>
      <c r="I325" s="222"/>
      <c r="J325" s="42"/>
      <c r="K325" s="42"/>
      <c r="L325" s="46"/>
      <c r="M325" s="223"/>
      <c r="N325" s="224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140</v>
      </c>
      <c r="AU325" s="19" t="s">
        <v>82</v>
      </c>
    </row>
    <row r="326" s="2" customFormat="1" ht="16.5" customHeight="1">
      <c r="A326" s="40"/>
      <c r="B326" s="41"/>
      <c r="C326" s="259" t="s">
        <v>461</v>
      </c>
      <c r="D326" s="259" t="s">
        <v>224</v>
      </c>
      <c r="E326" s="260" t="s">
        <v>462</v>
      </c>
      <c r="F326" s="261" t="s">
        <v>463</v>
      </c>
      <c r="G326" s="262" t="s">
        <v>320</v>
      </c>
      <c r="H326" s="263">
        <v>4</v>
      </c>
      <c r="I326" s="264"/>
      <c r="J326" s="265">
        <f>ROUND(I326*H326,2)</f>
        <v>0</v>
      </c>
      <c r="K326" s="261" t="s">
        <v>464</v>
      </c>
      <c r="L326" s="266"/>
      <c r="M326" s="267" t="s">
        <v>19</v>
      </c>
      <c r="N326" s="268" t="s">
        <v>44</v>
      </c>
      <c r="O326" s="86"/>
      <c r="P326" s="216">
        <f>O326*H326</f>
        <v>0</v>
      </c>
      <c r="Q326" s="216">
        <v>0.00010000000000000001</v>
      </c>
      <c r="R326" s="216">
        <f>Q326*H326</f>
        <v>0.00040000000000000002</v>
      </c>
      <c r="S326" s="216">
        <v>0</v>
      </c>
      <c r="T326" s="217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8" t="s">
        <v>189</v>
      </c>
      <c r="AT326" s="218" t="s">
        <v>224</v>
      </c>
      <c r="AU326" s="218" t="s">
        <v>82</v>
      </c>
      <c r="AY326" s="19" t="s">
        <v>132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19" t="s">
        <v>78</v>
      </c>
      <c r="BK326" s="219">
        <f>ROUND(I326*H326,2)</f>
        <v>0</v>
      </c>
      <c r="BL326" s="19" t="s">
        <v>138</v>
      </c>
      <c r="BM326" s="218" t="s">
        <v>465</v>
      </c>
    </row>
    <row r="327" s="2" customFormat="1">
      <c r="A327" s="40"/>
      <c r="B327" s="41"/>
      <c r="C327" s="42"/>
      <c r="D327" s="220" t="s">
        <v>140</v>
      </c>
      <c r="E327" s="42"/>
      <c r="F327" s="221" t="s">
        <v>463</v>
      </c>
      <c r="G327" s="42"/>
      <c r="H327" s="42"/>
      <c r="I327" s="222"/>
      <c r="J327" s="42"/>
      <c r="K327" s="42"/>
      <c r="L327" s="46"/>
      <c r="M327" s="223"/>
      <c r="N327" s="224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140</v>
      </c>
      <c r="AU327" s="19" t="s">
        <v>82</v>
      </c>
    </row>
    <row r="328" s="2" customFormat="1" ht="21.75" customHeight="1">
      <c r="A328" s="40"/>
      <c r="B328" s="41"/>
      <c r="C328" s="259" t="s">
        <v>466</v>
      </c>
      <c r="D328" s="259" t="s">
        <v>224</v>
      </c>
      <c r="E328" s="260" t="s">
        <v>467</v>
      </c>
      <c r="F328" s="261" t="s">
        <v>468</v>
      </c>
      <c r="G328" s="262" t="s">
        <v>320</v>
      </c>
      <c r="H328" s="263">
        <v>8</v>
      </c>
      <c r="I328" s="264"/>
      <c r="J328" s="265">
        <f>ROUND(I328*H328,2)</f>
        <v>0</v>
      </c>
      <c r="K328" s="261" t="s">
        <v>464</v>
      </c>
      <c r="L328" s="266"/>
      <c r="M328" s="267" t="s">
        <v>19</v>
      </c>
      <c r="N328" s="268" t="s">
        <v>44</v>
      </c>
      <c r="O328" s="86"/>
      <c r="P328" s="216">
        <f>O328*H328</f>
        <v>0</v>
      </c>
      <c r="Q328" s="216">
        <v>0.00035</v>
      </c>
      <c r="R328" s="216">
        <f>Q328*H328</f>
        <v>0.0028</v>
      </c>
      <c r="S328" s="216">
        <v>0</v>
      </c>
      <c r="T328" s="217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8" t="s">
        <v>189</v>
      </c>
      <c r="AT328" s="218" t="s">
        <v>224</v>
      </c>
      <c r="AU328" s="218" t="s">
        <v>82</v>
      </c>
      <c r="AY328" s="19" t="s">
        <v>132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9" t="s">
        <v>78</v>
      </c>
      <c r="BK328" s="219">
        <f>ROUND(I328*H328,2)</f>
        <v>0</v>
      </c>
      <c r="BL328" s="19" t="s">
        <v>138</v>
      </c>
      <c r="BM328" s="218" t="s">
        <v>469</v>
      </c>
    </row>
    <row r="329" s="2" customFormat="1">
      <c r="A329" s="40"/>
      <c r="B329" s="41"/>
      <c r="C329" s="42"/>
      <c r="D329" s="220" t="s">
        <v>140</v>
      </c>
      <c r="E329" s="42"/>
      <c r="F329" s="221" t="s">
        <v>468</v>
      </c>
      <c r="G329" s="42"/>
      <c r="H329" s="42"/>
      <c r="I329" s="222"/>
      <c r="J329" s="42"/>
      <c r="K329" s="42"/>
      <c r="L329" s="46"/>
      <c r="M329" s="223"/>
      <c r="N329" s="224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140</v>
      </c>
      <c r="AU329" s="19" t="s">
        <v>82</v>
      </c>
    </row>
    <row r="330" s="13" customFormat="1">
      <c r="A330" s="13"/>
      <c r="B330" s="227"/>
      <c r="C330" s="228"/>
      <c r="D330" s="220" t="s">
        <v>144</v>
      </c>
      <c r="E330" s="229" t="s">
        <v>19</v>
      </c>
      <c r="F330" s="230" t="s">
        <v>470</v>
      </c>
      <c r="G330" s="228"/>
      <c r="H330" s="231">
        <v>8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144</v>
      </c>
      <c r="AU330" s="237" t="s">
        <v>82</v>
      </c>
      <c r="AV330" s="13" t="s">
        <v>82</v>
      </c>
      <c r="AW330" s="13" t="s">
        <v>34</v>
      </c>
      <c r="AX330" s="13" t="s">
        <v>78</v>
      </c>
      <c r="AY330" s="237" t="s">
        <v>132</v>
      </c>
    </row>
    <row r="331" s="2" customFormat="1" ht="24.15" customHeight="1">
      <c r="A331" s="40"/>
      <c r="B331" s="41"/>
      <c r="C331" s="207" t="s">
        <v>471</v>
      </c>
      <c r="D331" s="207" t="s">
        <v>134</v>
      </c>
      <c r="E331" s="208" t="s">
        <v>472</v>
      </c>
      <c r="F331" s="209" t="s">
        <v>473</v>
      </c>
      <c r="G331" s="210" t="s">
        <v>96</v>
      </c>
      <c r="H331" s="211">
        <v>2</v>
      </c>
      <c r="I331" s="212"/>
      <c r="J331" s="213">
        <f>ROUND(I331*H331,2)</f>
        <v>0</v>
      </c>
      <c r="K331" s="209" t="s">
        <v>137</v>
      </c>
      <c r="L331" s="46"/>
      <c r="M331" s="214" t="s">
        <v>19</v>
      </c>
      <c r="N331" s="215" t="s">
        <v>44</v>
      </c>
      <c r="O331" s="86"/>
      <c r="P331" s="216">
        <f>O331*H331</f>
        <v>0</v>
      </c>
      <c r="Q331" s="216">
        <v>0.0025999999999999999</v>
      </c>
      <c r="R331" s="216">
        <f>Q331*H331</f>
        <v>0.0051999999999999998</v>
      </c>
      <c r="S331" s="216">
        <v>0</v>
      </c>
      <c r="T331" s="217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8" t="s">
        <v>138</v>
      </c>
      <c r="AT331" s="218" t="s">
        <v>134</v>
      </c>
      <c r="AU331" s="218" t="s">
        <v>82</v>
      </c>
      <c r="AY331" s="19" t="s">
        <v>132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9" t="s">
        <v>78</v>
      </c>
      <c r="BK331" s="219">
        <f>ROUND(I331*H331,2)</f>
        <v>0</v>
      </c>
      <c r="BL331" s="19" t="s">
        <v>138</v>
      </c>
      <c r="BM331" s="218" t="s">
        <v>474</v>
      </c>
    </row>
    <row r="332" s="2" customFormat="1">
      <c r="A332" s="40"/>
      <c r="B332" s="41"/>
      <c r="C332" s="42"/>
      <c r="D332" s="220" t="s">
        <v>140</v>
      </c>
      <c r="E332" s="42"/>
      <c r="F332" s="221" t="s">
        <v>475</v>
      </c>
      <c r="G332" s="42"/>
      <c r="H332" s="42"/>
      <c r="I332" s="222"/>
      <c r="J332" s="42"/>
      <c r="K332" s="42"/>
      <c r="L332" s="46"/>
      <c r="M332" s="223"/>
      <c r="N332" s="224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140</v>
      </c>
      <c r="AU332" s="19" t="s">
        <v>82</v>
      </c>
    </row>
    <row r="333" s="2" customFormat="1">
      <c r="A333" s="40"/>
      <c r="B333" s="41"/>
      <c r="C333" s="42"/>
      <c r="D333" s="225" t="s">
        <v>142</v>
      </c>
      <c r="E333" s="42"/>
      <c r="F333" s="226" t="s">
        <v>476</v>
      </c>
      <c r="G333" s="42"/>
      <c r="H333" s="42"/>
      <c r="I333" s="222"/>
      <c r="J333" s="42"/>
      <c r="K333" s="42"/>
      <c r="L333" s="46"/>
      <c r="M333" s="223"/>
      <c r="N333" s="224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142</v>
      </c>
      <c r="AU333" s="19" t="s">
        <v>82</v>
      </c>
    </row>
    <row r="334" s="13" customFormat="1">
      <c r="A334" s="13"/>
      <c r="B334" s="227"/>
      <c r="C334" s="228"/>
      <c r="D334" s="220" t="s">
        <v>144</v>
      </c>
      <c r="E334" s="229" t="s">
        <v>19</v>
      </c>
      <c r="F334" s="230" t="s">
        <v>477</v>
      </c>
      <c r="G334" s="228"/>
      <c r="H334" s="231">
        <v>2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144</v>
      </c>
      <c r="AU334" s="237" t="s">
        <v>82</v>
      </c>
      <c r="AV334" s="13" t="s">
        <v>82</v>
      </c>
      <c r="AW334" s="13" t="s">
        <v>34</v>
      </c>
      <c r="AX334" s="13" t="s">
        <v>78</v>
      </c>
      <c r="AY334" s="237" t="s">
        <v>132</v>
      </c>
    </row>
    <row r="335" s="2" customFormat="1" ht="16.5" customHeight="1">
      <c r="A335" s="40"/>
      <c r="B335" s="41"/>
      <c r="C335" s="207" t="s">
        <v>478</v>
      </c>
      <c r="D335" s="207" t="s">
        <v>134</v>
      </c>
      <c r="E335" s="208" t="s">
        <v>479</v>
      </c>
      <c r="F335" s="209" t="s">
        <v>480</v>
      </c>
      <c r="G335" s="210" t="s">
        <v>96</v>
      </c>
      <c r="H335" s="211">
        <v>2</v>
      </c>
      <c r="I335" s="212"/>
      <c r="J335" s="213">
        <f>ROUND(I335*H335,2)</f>
        <v>0</v>
      </c>
      <c r="K335" s="209" t="s">
        <v>137</v>
      </c>
      <c r="L335" s="46"/>
      <c r="M335" s="214" t="s">
        <v>19</v>
      </c>
      <c r="N335" s="215" t="s">
        <v>44</v>
      </c>
      <c r="O335" s="86"/>
      <c r="P335" s="216">
        <f>O335*H335</f>
        <v>0</v>
      </c>
      <c r="Q335" s="216">
        <v>1.0000000000000001E-05</v>
      </c>
      <c r="R335" s="216">
        <f>Q335*H335</f>
        <v>2.0000000000000002E-05</v>
      </c>
      <c r="S335" s="216">
        <v>0</v>
      </c>
      <c r="T335" s="217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8" t="s">
        <v>138</v>
      </c>
      <c r="AT335" s="218" t="s">
        <v>134</v>
      </c>
      <c r="AU335" s="218" t="s">
        <v>82</v>
      </c>
      <c r="AY335" s="19" t="s">
        <v>132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19" t="s">
        <v>78</v>
      </c>
      <c r="BK335" s="219">
        <f>ROUND(I335*H335,2)</f>
        <v>0</v>
      </c>
      <c r="BL335" s="19" t="s">
        <v>138</v>
      </c>
      <c r="BM335" s="218" t="s">
        <v>481</v>
      </c>
    </row>
    <row r="336" s="2" customFormat="1">
      <c r="A336" s="40"/>
      <c r="B336" s="41"/>
      <c r="C336" s="42"/>
      <c r="D336" s="220" t="s">
        <v>140</v>
      </c>
      <c r="E336" s="42"/>
      <c r="F336" s="221" t="s">
        <v>482</v>
      </c>
      <c r="G336" s="42"/>
      <c r="H336" s="42"/>
      <c r="I336" s="222"/>
      <c r="J336" s="42"/>
      <c r="K336" s="42"/>
      <c r="L336" s="46"/>
      <c r="M336" s="223"/>
      <c r="N336" s="224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140</v>
      </c>
      <c r="AU336" s="19" t="s">
        <v>82</v>
      </c>
    </row>
    <row r="337" s="2" customFormat="1">
      <c r="A337" s="40"/>
      <c r="B337" s="41"/>
      <c r="C337" s="42"/>
      <c r="D337" s="225" t="s">
        <v>142</v>
      </c>
      <c r="E337" s="42"/>
      <c r="F337" s="226" t="s">
        <v>483</v>
      </c>
      <c r="G337" s="42"/>
      <c r="H337" s="42"/>
      <c r="I337" s="222"/>
      <c r="J337" s="42"/>
      <c r="K337" s="42"/>
      <c r="L337" s="46"/>
      <c r="M337" s="223"/>
      <c r="N337" s="224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142</v>
      </c>
      <c r="AU337" s="19" t="s">
        <v>82</v>
      </c>
    </row>
    <row r="338" s="2" customFormat="1" ht="33" customHeight="1">
      <c r="A338" s="40"/>
      <c r="B338" s="41"/>
      <c r="C338" s="207" t="s">
        <v>484</v>
      </c>
      <c r="D338" s="207" t="s">
        <v>134</v>
      </c>
      <c r="E338" s="208" t="s">
        <v>485</v>
      </c>
      <c r="F338" s="209" t="s">
        <v>486</v>
      </c>
      <c r="G338" s="210" t="s">
        <v>87</v>
      </c>
      <c r="H338" s="211">
        <v>211.5</v>
      </c>
      <c r="I338" s="212"/>
      <c r="J338" s="213">
        <f>ROUND(I338*H338,2)</f>
        <v>0</v>
      </c>
      <c r="K338" s="209" t="s">
        <v>137</v>
      </c>
      <c r="L338" s="46"/>
      <c r="M338" s="214" t="s">
        <v>19</v>
      </c>
      <c r="N338" s="215" t="s">
        <v>44</v>
      </c>
      <c r="O338" s="86"/>
      <c r="P338" s="216">
        <f>O338*H338</f>
        <v>0</v>
      </c>
      <c r="Q338" s="216">
        <v>0.15540000000000001</v>
      </c>
      <c r="R338" s="216">
        <f>Q338*H338</f>
        <v>32.867100000000001</v>
      </c>
      <c r="S338" s="216">
        <v>0</v>
      </c>
      <c r="T338" s="217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8" t="s">
        <v>138</v>
      </c>
      <c r="AT338" s="218" t="s">
        <v>134</v>
      </c>
      <c r="AU338" s="218" t="s">
        <v>82</v>
      </c>
      <c r="AY338" s="19" t="s">
        <v>132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19" t="s">
        <v>78</v>
      </c>
      <c r="BK338" s="219">
        <f>ROUND(I338*H338,2)</f>
        <v>0</v>
      </c>
      <c r="BL338" s="19" t="s">
        <v>138</v>
      </c>
      <c r="BM338" s="218" t="s">
        <v>487</v>
      </c>
    </row>
    <row r="339" s="2" customFormat="1">
      <c r="A339" s="40"/>
      <c r="B339" s="41"/>
      <c r="C339" s="42"/>
      <c r="D339" s="220" t="s">
        <v>140</v>
      </c>
      <c r="E339" s="42"/>
      <c r="F339" s="221" t="s">
        <v>488</v>
      </c>
      <c r="G339" s="42"/>
      <c r="H339" s="42"/>
      <c r="I339" s="222"/>
      <c r="J339" s="42"/>
      <c r="K339" s="42"/>
      <c r="L339" s="46"/>
      <c r="M339" s="223"/>
      <c r="N339" s="224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140</v>
      </c>
      <c r="AU339" s="19" t="s">
        <v>82</v>
      </c>
    </row>
    <row r="340" s="2" customFormat="1">
      <c r="A340" s="40"/>
      <c r="B340" s="41"/>
      <c r="C340" s="42"/>
      <c r="D340" s="225" t="s">
        <v>142</v>
      </c>
      <c r="E340" s="42"/>
      <c r="F340" s="226" t="s">
        <v>489</v>
      </c>
      <c r="G340" s="42"/>
      <c r="H340" s="42"/>
      <c r="I340" s="222"/>
      <c r="J340" s="42"/>
      <c r="K340" s="42"/>
      <c r="L340" s="46"/>
      <c r="M340" s="223"/>
      <c r="N340" s="224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142</v>
      </c>
      <c r="AU340" s="19" t="s">
        <v>82</v>
      </c>
    </row>
    <row r="341" s="13" customFormat="1">
      <c r="A341" s="13"/>
      <c r="B341" s="227"/>
      <c r="C341" s="228"/>
      <c r="D341" s="220" t="s">
        <v>144</v>
      </c>
      <c r="E341" s="229" t="s">
        <v>19</v>
      </c>
      <c r="F341" s="230" t="s">
        <v>490</v>
      </c>
      <c r="G341" s="228"/>
      <c r="H341" s="231">
        <v>141.59999999999999</v>
      </c>
      <c r="I341" s="232"/>
      <c r="J341" s="228"/>
      <c r="K341" s="228"/>
      <c r="L341" s="233"/>
      <c r="M341" s="234"/>
      <c r="N341" s="235"/>
      <c r="O341" s="235"/>
      <c r="P341" s="235"/>
      <c r="Q341" s="235"/>
      <c r="R341" s="235"/>
      <c r="S341" s="235"/>
      <c r="T341" s="23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7" t="s">
        <v>144</v>
      </c>
      <c r="AU341" s="237" t="s">
        <v>82</v>
      </c>
      <c r="AV341" s="13" t="s">
        <v>82</v>
      </c>
      <c r="AW341" s="13" t="s">
        <v>34</v>
      </c>
      <c r="AX341" s="13" t="s">
        <v>73</v>
      </c>
      <c r="AY341" s="237" t="s">
        <v>132</v>
      </c>
    </row>
    <row r="342" s="13" customFormat="1">
      <c r="A342" s="13"/>
      <c r="B342" s="227"/>
      <c r="C342" s="228"/>
      <c r="D342" s="220" t="s">
        <v>144</v>
      </c>
      <c r="E342" s="229" t="s">
        <v>19</v>
      </c>
      <c r="F342" s="230" t="s">
        <v>491</v>
      </c>
      <c r="G342" s="228"/>
      <c r="H342" s="231">
        <v>69.900000000000006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144</v>
      </c>
      <c r="AU342" s="237" t="s">
        <v>82</v>
      </c>
      <c r="AV342" s="13" t="s">
        <v>82</v>
      </c>
      <c r="AW342" s="13" t="s">
        <v>34</v>
      </c>
      <c r="AX342" s="13" t="s">
        <v>73</v>
      </c>
      <c r="AY342" s="237" t="s">
        <v>132</v>
      </c>
    </row>
    <row r="343" s="14" customFormat="1">
      <c r="A343" s="14"/>
      <c r="B343" s="238"/>
      <c r="C343" s="239"/>
      <c r="D343" s="220" t="s">
        <v>144</v>
      </c>
      <c r="E343" s="240" t="s">
        <v>19</v>
      </c>
      <c r="F343" s="241" t="s">
        <v>153</v>
      </c>
      <c r="G343" s="239"/>
      <c r="H343" s="242">
        <v>211.5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8" t="s">
        <v>144</v>
      </c>
      <c r="AU343" s="248" t="s">
        <v>82</v>
      </c>
      <c r="AV343" s="14" t="s">
        <v>138</v>
      </c>
      <c r="AW343" s="14" t="s">
        <v>34</v>
      </c>
      <c r="AX343" s="14" t="s">
        <v>78</v>
      </c>
      <c r="AY343" s="248" t="s">
        <v>132</v>
      </c>
    </row>
    <row r="344" s="2" customFormat="1" ht="16.5" customHeight="1">
      <c r="A344" s="40"/>
      <c r="B344" s="41"/>
      <c r="C344" s="259" t="s">
        <v>492</v>
      </c>
      <c r="D344" s="259" t="s">
        <v>224</v>
      </c>
      <c r="E344" s="260" t="s">
        <v>493</v>
      </c>
      <c r="F344" s="261" t="s">
        <v>494</v>
      </c>
      <c r="G344" s="262" t="s">
        <v>87</v>
      </c>
      <c r="H344" s="263">
        <v>117.078</v>
      </c>
      <c r="I344" s="264"/>
      <c r="J344" s="265">
        <f>ROUND(I344*H344,2)</f>
        <v>0</v>
      </c>
      <c r="K344" s="261" t="s">
        <v>137</v>
      </c>
      <c r="L344" s="266"/>
      <c r="M344" s="267" t="s">
        <v>19</v>
      </c>
      <c r="N344" s="268" t="s">
        <v>44</v>
      </c>
      <c r="O344" s="86"/>
      <c r="P344" s="216">
        <f>O344*H344</f>
        <v>0</v>
      </c>
      <c r="Q344" s="216">
        <v>0.080000000000000002</v>
      </c>
      <c r="R344" s="216">
        <f>Q344*H344</f>
        <v>9.3662400000000012</v>
      </c>
      <c r="S344" s="216">
        <v>0</v>
      </c>
      <c r="T344" s="217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8" t="s">
        <v>189</v>
      </c>
      <c r="AT344" s="218" t="s">
        <v>224</v>
      </c>
      <c r="AU344" s="218" t="s">
        <v>82</v>
      </c>
      <c r="AY344" s="19" t="s">
        <v>132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19" t="s">
        <v>78</v>
      </c>
      <c r="BK344" s="219">
        <f>ROUND(I344*H344,2)</f>
        <v>0</v>
      </c>
      <c r="BL344" s="19" t="s">
        <v>138</v>
      </c>
      <c r="BM344" s="218" t="s">
        <v>495</v>
      </c>
    </row>
    <row r="345" s="2" customFormat="1">
      <c r="A345" s="40"/>
      <c r="B345" s="41"/>
      <c r="C345" s="42"/>
      <c r="D345" s="220" t="s">
        <v>140</v>
      </c>
      <c r="E345" s="42"/>
      <c r="F345" s="221" t="s">
        <v>494</v>
      </c>
      <c r="G345" s="42"/>
      <c r="H345" s="42"/>
      <c r="I345" s="222"/>
      <c r="J345" s="42"/>
      <c r="K345" s="42"/>
      <c r="L345" s="46"/>
      <c r="M345" s="223"/>
      <c r="N345" s="224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140</v>
      </c>
      <c r="AU345" s="19" t="s">
        <v>82</v>
      </c>
    </row>
    <row r="346" s="13" customFormat="1">
      <c r="A346" s="13"/>
      <c r="B346" s="227"/>
      <c r="C346" s="228"/>
      <c r="D346" s="220" t="s">
        <v>144</v>
      </c>
      <c r="E346" s="229" t="s">
        <v>19</v>
      </c>
      <c r="F346" s="230" t="s">
        <v>496</v>
      </c>
      <c r="G346" s="228"/>
      <c r="H346" s="231">
        <v>111.503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144</v>
      </c>
      <c r="AU346" s="237" t="s">
        <v>82</v>
      </c>
      <c r="AV346" s="13" t="s">
        <v>82</v>
      </c>
      <c r="AW346" s="13" t="s">
        <v>34</v>
      </c>
      <c r="AX346" s="13" t="s">
        <v>73</v>
      </c>
      <c r="AY346" s="237" t="s">
        <v>132</v>
      </c>
    </row>
    <row r="347" s="13" customFormat="1">
      <c r="A347" s="13"/>
      <c r="B347" s="227"/>
      <c r="C347" s="228"/>
      <c r="D347" s="220" t="s">
        <v>144</v>
      </c>
      <c r="E347" s="229" t="s">
        <v>19</v>
      </c>
      <c r="F347" s="230" t="s">
        <v>497</v>
      </c>
      <c r="G347" s="228"/>
      <c r="H347" s="231">
        <v>117.078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144</v>
      </c>
      <c r="AU347" s="237" t="s">
        <v>82</v>
      </c>
      <c r="AV347" s="13" t="s">
        <v>82</v>
      </c>
      <c r="AW347" s="13" t="s">
        <v>34</v>
      </c>
      <c r="AX347" s="13" t="s">
        <v>78</v>
      </c>
      <c r="AY347" s="237" t="s">
        <v>132</v>
      </c>
    </row>
    <row r="348" s="2" customFormat="1" ht="24.15" customHeight="1">
      <c r="A348" s="40"/>
      <c r="B348" s="41"/>
      <c r="C348" s="259" t="s">
        <v>498</v>
      </c>
      <c r="D348" s="259" t="s">
        <v>224</v>
      </c>
      <c r="E348" s="260" t="s">
        <v>499</v>
      </c>
      <c r="F348" s="261" t="s">
        <v>500</v>
      </c>
      <c r="G348" s="262" t="s">
        <v>87</v>
      </c>
      <c r="H348" s="263">
        <v>3.3599999999999999</v>
      </c>
      <c r="I348" s="264"/>
      <c r="J348" s="265">
        <f>ROUND(I348*H348,2)</f>
        <v>0</v>
      </c>
      <c r="K348" s="261" t="s">
        <v>137</v>
      </c>
      <c r="L348" s="266"/>
      <c r="M348" s="267" t="s">
        <v>19</v>
      </c>
      <c r="N348" s="268" t="s">
        <v>44</v>
      </c>
      <c r="O348" s="86"/>
      <c r="P348" s="216">
        <f>O348*H348</f>
        <v>0</v>
      </c>
      <c r="Q348" s="216">
        <v>0.048300000000000003</v>
      </c>
      <c r="R348" s="216">
        <f>Q348*H348</f>
        <v>0.16228800000000002</v>
      </c>
      <c r="S348" s="216">
        <v>0</v>
      </c>
      <c r="T348" s="217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8" t="s">
        <v>189</v>
      </c>
      <c r="AT348" s="218" t="s">
        <v>224</v>
      </c>
      <c r="AU348" s="218" t="s">
        <v>82</v>
      </c>
      <c r="AY348" s="19" t="s">
        <v>132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19" t="s">
        <v>78</v>
      </c>
      <c r="BK348" s="219">
        <f>ROUND(I348*H348,2)</f>
        <v>0</v>
      </c>
      <c r="BL348" s="19" t="s">
        <v>138</v>
      </c>
      <c r="BM348" s="218" t="s">
        <v>501</v>
      </c>
    </row>
    <row r="349" s="2" customFormat="1">
      <c r="A349" s="40"/>
      <c r="B349" s="41"/>
      <c r="C349" s="42"/>
      <c r="D349" s="220" t="s">
        <v>140</v>
      </c>
      <c r="E349" s="42"/>
      <c r="F349" s="221" t="s">
        <v>500</v>
      </c>
      <c r="G349" s="42"/>
      <c r="H349" s="42"/>
      <c r="I349" s="222"/>
      <c r="J349" s="42"/>
      <c r="K349" s="42"/>
      <c r="L349" s="46"/>
      <c r="M349" s="223"/>
      <c r="N349" s="224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140</v>
      </c>
      <c r="AU349" s="19" t="s">
        <v>82</v>
      </c>
    </row>
    <row r="350" s="13" customFormat="1">
      <c r="A350" s="13"/>
      <c r="B350" s="227"/>
      <c r="C350" s="228"/>
      <c r="D350" s="220" t="s">
        <v>144</v>
      </c>
      <c r="E350" s="229" t="s">
        <v>19</v>
      </c>
      <c r="F350" s="230" t="s">
        <v>502</v>
      </c>
      <c r="G350" s="228"/>
      <c r="H350" s="231">
        <v>3.2000000000000002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144</v>
      </c>
      <c r="AU350" s="237" t="s">
        <v>82</v>
      </c>
      <c r="AV350" s="13" t="s">
        <v>82</v>
      </c>
      <c r="AW350" s="13" t="s">
        <v>34</v>
      </c>
      <c r="AX350" s="13" t="s">
        <v>78</v>
      </c>
      <c r="AY350" s="237" t="s">
        <v>132</v>
      </c>
    </row>
    <row r="351" s="13" customFormat="1">
      <c r="A351" s="13"/>
      <c r="B351" s="227"/>
      <c r="C351" s="228"/>
      <c r="D351" s="220" t="s">
        <v>144</v>
      </c>
      <c r="E351" s="228"/>
      <c r="F351" s="230" t="s">
        <v>503</v>
      </c>
      <c r="G351" s="228"/>
      <c r="H351" s="231">
        <v>3.3599999999999999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144</v>
      </c>
      <c r="AU351" s="237" t="s">
        <v>82</v>
      </c>
      <c r="AV351" s="13" t="s">
        <v>82</v>
      </c>
      <c r="AW351" s="13" t="s">
        <v>4</v>
      </c>
      <c r="AX351" s="13" t="s">
        <v>78</v>
      </c>
      <c r="AY351" s="237" t="s">
        <v>132</v>
      </c>
    </row>
    <row r="352" s="2" customFormat="1" ht="24.15" customHeight="1">
      <c r="A352" s="40"/>
      <c r="B352" s="41"/>
      <c r="C352" s="259" t="s">
        <v>504</v>
      </c>
      <c r="D352" s="259" t="s">
        <v>224</v>
      </c>
      <c r="E352" s="260" t="s">
        <v>505</v>
      </c>
      <c r="F352" s="261" t="s">
        <v>506</v>
      </c>
      <c r="G352" s="262" t="s">
        <v>87</v>
      </c>
      <c r="H352" s="263">
        <v>4</v>
      </c>
      <c r="I352" s="264"/>
      <c r="J352" s="265">
        <f>ROUND(I352*H352,2)</f>
        <v>0</v>
      </c>
      <c r="K352" s="261" t="s">
        <v>137</v>
      </c>
      <c r="L352" s="266"/>
      <c r="M352" s="267" t="s">
        <v>19</v>
      </c>
      <c r="N352" s="268" t="s">
        <v>44</v>
      </c>
      <c r="O352" s="86"/>
      <c r="P352" s="216">
        <f>O352*H352</f>
        <v>0</v>
      </c>
      <c r="Q352" s="216">
        <v>0.085999999999999993</v>
      </c>
      <c r="R352" s="216">
        <f>Q352*H352</f>
        <v>0.34399999999999997</v>
      </c>
      <c r="S352" s="216">
        <v>0</v>
      </c>
      <c r="T352" s="217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8" t="s">
        <v>189</v>
      </c>
      <c r="AT352" s="218" t="s">
        <v>224</v>
      </c>
      <c r="AU352" s="218" t="s">
        <v>82</v>
      </c>
      <c r="AY352" s="19" t="s">
        <v>132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19" t="s">
        <v>78</v>
      </c>
      <c r="BK352" s="219">
        <f>ROUND(I352*H352,2)</f>
        <v>0</v>
      </c>
      <c r="BL352" s="19" t="s">
        <v>138</v>
      </c>
      <c r="BM352" s="218" t="s">
        <v>507</v>
      </c>
    </row>
    <row r="353" s="2" customFormat="1">
      <c r="A353" s="40"/>
      <c r="B353" s="41"/>
      <c r="C353" s="42"/>
      <c r="D353" s="220" t="s">
        <v>140</v>
      </c>
      <c r="E353" s="42"/>
      <c r="F353" s="221" t="s">
        <v>506</v>
      </c>
      <c r="G353" s="42"/>
      <c r="H353" s="42"/>
      <c r="I353" s="222"/>
      <c r="J353" s="42"/>
      <c r="K353" s="42"/>
      <c r="L353" s="46"/>
      <c r="M353" s="223"/>
      <c r="N353" s="224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140</v>
      </c>
      <c r="AU353" s="19" t="s">
        <v>82</v>
      </c>
    </row>
    <row r="354" s="15" customFormat="1">
      <c r="A354" s="15"/>
      <c r="B354" s="249"/>
      <c r="C354" s="250"/>
      <c r="D354" s="220" t="s">
        <v>144</v>
      </c>
      <c r="E354" s="251" t="s">
        <v>19</v>
      </c>
      <c r="F354" s="252" t="s">
        <v>508</v>
      </c>
      <c r="G354" s="250"/>
      <c r="H354" s="251" t="s">
        <v>19</v>
      </c>
      <c r="I354" s="253"/>
      <c r="J354" s="250"/>
      <c r="K354" s="250"/>
      <c r="L354" s="254"/>
      <c r="M354" s="255"/>
      <c r="N354" s="256"/>
      <c r="O354" s="256"/>
      <c r="P354" s="256"/>
      <c r="Q354" s="256"/>
      <c r="R354" s="256"/>
      <c r="S354" s="256"/>
      <c r="T354" s="257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8" t="s">
        <v>144</v>
      </c>
      <c r="AU354" s="258" t="s">
        <v>82</v>
      </c>
      <c r="AV354" s="15" t="s">
        <v>78</v>
      </c>
      <c r="AW354" s="15" t="s">
        <v>34</v>
      </c>
      <c r="AX354" s="15" t="s">
        <v>73</v>
      </c>
      <c r="AY354" s="258" t="s">
        <v>132</v>
      </c>
    </row>
    <row r="355" s="13" customFormat="1">
      <c r="A355" s="13"/>
      <c r="B355" s="227"/>
      <c r="C355" s="228"/>
      <c r="D355" s="220" t="s">
        <v>144</v>
      </c>
      <c r="E355" s="229" t="s">
        <v>19</v>
      </c>
      <c r="F355" s="230" t="s">
        <v>138</v>
      </c>
      <c r="G355" s="228"/>
      <c r="H355" s="231">
        <v>4</v>
      </c>
      <c r="I355" s="232"/>
      <c r="J355" s="228"/>
      <c r="K355" s="228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144</v>
      </c>
      <c r="AU355" s="237" t="s">
        <v>82</v>
      </c>
      <c r="AV355" s="13" t="s">
        <v>82</v>
      </c>
      <c r="AW355" s="13" t="s">
        <v>34</v>
      </c>
      <c r="AX355" s="13" t="s">
        <v>78</v>
      </c>
      <c r="AY355" s="237" t="s">
        <v>132</v>
      </c>
    </row>
    <row r="356" s="2" customFormat="1" ht="21.75" customHeight="1">
      <c r="A356" s="40"/>
      <c r="B356" s="41"/>
      <c r="C356" s="259" t="s">
        <v>509</v>
      </c>
      <c r="D356" s="259" t="s">
        <v>224</v>
      </c>
      <c r="E356" s="260" t="s">
        <v>510</v>
      </c>
      <c r="F356" s="261" t="s">
        <v>511</v>
      </c>
      <c r="G356" s="262" t="s">
        <v>87</v>
      </c>
      <c r="H356" s="263">
        <v>3.8999999999999999</v>
      </c>
      <c r="I356" s="264"/>
      <c r="J356" s="265">
        <f>ROUND(I356*H356,2)</f>
        <v>0</v>
      </c>
      <c r="K356" s="261" t="s">
        <v>137</v>
      </c>
      <c r="L356" s="266"/>
      <c r="M356" s="267" t="s">
        <v>19</v>
      </c>
      <c r="N356" s="268" t="s">
        <v>44</v>
      </c>
      <c r="O356" s="86"/>
      <c r="P356" s="216">
        <f>O356*H356</f>
        <v>0</v>
      </c>
      <c r="Q356" s="216">
        <v>0.091999999999999998</v>
      </c>
      <c r="R356" s="216">
        <f>Q356*H356</f>
        <v>0.35880000000000001</v>
      </c>
      <c r="S356" s="216">
        <v>0</v>
      </c>
      <c r="T356" s="217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8" t="s">
        <v>189</v>
      </c>
      <c r="AT356" s="218" t="s">
        <v>224</v>
      </c>
      <c r="AU356" s="218" t="s">
        <v>82</v>
      </c>
      <c r="AY356" s="19" t="s">
        <v>132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19" t="s">
        <v>78</v>
      </c>
      <c r="BK356" s="219">
        <f>ROUND(I356*H356,2)</f>
        <v>0</v>
      </c>
      <c r="BL356" s="19" t="s">
        <v>138</v>
      </c>
      <c r="BM356" s="218" t="s">
        <v>512</v>
      </c>
    </row>
    <row r="357" s="2" customFormat="1">
      <c r="A357" s="40"/>
      <c r="B357" s="41"/>
      <c r="C357" s="42"/>
      <c r="D357" s="220" t="s">
        <v>140</v>
      </c>
      <c r="E357" s="42"/>
      <c r="F357" s="221" t="s">
        <v>511</v>
      </c>
      <c r="G357" s="42"/>
      <c r="H357" s="42"/>
      <c r="I357" s="222"/>
      <c r="J357" s="42"/>
      <c r="K357" s="42"/>
      <c r="L357" s="46"/>
      <c r="M357" s="223"/>
      <c r="N357" s="224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140</v>
      </c>
      <c r="AU357" s="19" t="s">
        <v>82</v>
      </c>
    </row>
    <row r="358" s="13" customFormat="1">
      <c r="A358" s="13"/>
      <c r="B358" s="227"/>
      <c r="C358" s="228"/>
      <c r="D358" s="220" t="s">
        <v>144</v>
      </c>
      <c r="E358" s="229" t="s">
        <v>19</v>
      </c>
      <c r="F358" s="230" t="s">
        <v>513</v>
      </c>
      <c r="G358" s="228"/>
      <c r="H358" s="231">
        <v>3.8999999999999999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144</v>
      </c>
      <c r="AU358" s="237" t="s">
        <v>82</v>
      </c>
      <c r="AV358" s="13" t="s">
        <v>82</v>
      </c>
      <c r="AW358" s="13" t="s">
        <v>34</v>
      </c>
      <c r="AX358" s="13" t="s">
        <v>78</v>
      </c>
      <c r="AY358" s="237" t="s">
        <v>132</v>
      </c>
    </row>
    <row r="359" s="2" customFormat="1" ht="24.15" customHeight="1">
      <c r="A359" s="40"/>
      <c r="B359" s="41"/>
      <c r="C359" s="259" t="s">
        <v>514</v>
      </c>
      <c r="D359" s="259" t="s">
        <v>224</v>
      </c>
      <c r="E359" s="260" t="s">
        <v>515</v>
      </c>
      <c r="F359" s="261" t="s">
        <v>516</v>
      </c>
      <c r="G359" s="262" t="s">
        <v>87</v>
      </c>
      <c r="H359" s="263">
        <v>18.837</v>
      </c>
      <c r="I359" s="264"/>
      <c r="J359" s="265">
        <f>ROUND(I359*H359,2)</f>
        <v>0</v>
      </c>
      <c r="K359" s="261" t="s">
        <v>137</v>
      </c>
      <c r="L359" s="266"/>
      <c r="M359" s="267" t="s">
        <v>19</v>
      </c>
      <c r="N359" s="268" t="s">
        <v>44</v>
      </c>
      <c r="O359" s="86"/>
      <c r="P359" s="216">
        <f>O359*H359</f>
        <v>0</v>
      </c>
      <c r="Q359" s="216">
        <v>0.12</v>
      </c>
      <c r="R359" s="216">
        <f>Q359*H359</f>
        <v>2.26044</v>
      </c>
      <c r="S359" s="216">
        <v>0</v>
      </c>
      <c r="T359" s="217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8" t="s">
        <v>189</v>
      </c>
      <c r="AT359" s="218" t="s">
        <v>224</v>
      </c>
      <c r="AU359" s="218" t="s">
        <v>82</v>
      </c>
      <c r="AY359" s="19" t="s">
        <v>132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9" t="s">
        <v>78</v>
      </c>
      <c r="BK359" s="219">
        <f>ROUND(I359*H359,2)</f>
        <v>0</v>
      </c>
      <c r="BL359" s="19" t="s">
        <v>138</v>
      </c>
      <c r="BM359" s="218" t="s">
        <v>517</v>
      </c>
    </row>
    <row r="360" s="2" customFormat="1">
      <c r="A360" s="40"/>
      <c r="B360" s="41"/>
      <c r="C360" s="42"/>
      <c r="D360" s="220" t="s">
        <v>140</v>
      </c>
      <c r="E360" s="42"/>
      <c r="F360" s="221" t="s">
        <v>516</v>
      </c>
      <c r="G360" s="42"/>
      <c r="H360" s="42"/>
      <c r="I360" s="222"/>
      <c r="J360" s="42"/>
      <c r="K360" s="42"/>
      <c r="L360" s="46"/>
      <c r="M360" s="223"/>
      <c r="N360" s="224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140</v>
      </c>
      <c r="AU360" s="19" t="s">
        <v>82</v>
      </c>
    </row>
    <row r="361" s="13" customFormat="1">
      <c r="A361" s="13"/>
      <c r="B361" s="227"/>
      <c r="C361" s="228"/>
      <c r="D361" s="220" t="s">
        <v>144</v>
      </c>
      <c r="E361" s="229" t="s">
        <v>19</v>
      </c>
      <c r="F361" s="230" t="s">
        <v>518</v>
      </c>
      <c r="G361" s="228"/>
      <c r="H361" s="231">
        <v>13.26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144</v>
      </c>
      <c r="AU361" s="237" t="s">
        <v>82</v>
      </c>
      <c r="AV361" s="13" t="s">
        <v>82</v>
      </c>
      <c r="AW361" s="13" t="s">
        <v>34</v>
      </c>
      <c r="AX361" s="13" t="s">
        <v>73</v>
      </c>
      <c r="AY361" s="237" t="s">
        <v>132</v>
      </c>
    </row>
    <row r="362" s="13" customFormat="1">
      <c r="A362" s="13"/>
      <c r="B362" s="227"/>
      <c r="C362" s="228"/>
      <c r="D362" s="220" t="s">
        <v>144</v>
      </c>
      <c r="E362" s="229" t="s">
        <v>19</v>
      </c>
      <c r="F362" s="230" t="s">
        <v>519</v>
      </c>
      <c r="G362" s="228"/>
      <c r="H362" s="231">
        <v>4.6799999999999997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144</v>
      </c>
      <c r="AU362" s="237" t="s">
        <v>82</v>
      </c>
      <c r="AV362" s="13" t="s">
        <v>82</v>
      </c>
      <c r="AW362" s="13" t="s">
        <v>34</v>
      </c>
      <c r="AX362" s="13" t="s">
        <v>73</v>
      </c>
      <c r="AY362" s="237" t="s">
        <v>132</v>
      </c>
    </row>
    <row r="363" s="14" customFormat="1">
      <c r="A363" s="14"/>
      <c r="B363" s="238"/>
      <c r="C363" s="239"/>
      <c r="D363" s="220" t="s">
        <v>144</v>
      </c>
      <c r="E363" s="240" t="s">
        <v>19</v>
      </c>
      <c r="F363" s="241" t="s">
        <v>153</v>
      </c>
      <c r="G363" s="239"/>
      <c r="H363" s="242">
        <v>17.939999999999998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8" t="s">
        <v>144</v>
      </c>
      <c r="AU363" s="248" t="s">
        <v>82</v>
      </c>
      <c r="AV363" s="14" t="s">
        <v>138</v>
      </c>
      <c r="AW363" s="14" t="s">
        <v>34</v>
      </c>
      <c r="AX363" s="14" t="s">
        <v>78</v>
      </c>
      <c r="AY363" s="248" t="s">
        <v>132</v>
      </c>
    </row>
    <row r="364" s="13" customFormat="1">
      <c r="A364" s="13"/>
      <c r="B364" s="227"/>
      <c r="C364" s="228"/>
      <c r="D364" s="220" t="s">
        <v>144</v>
      </c>
      <c r="E364" s="228"/>
      <c r="F364" s="230" t="s">
        <v>520</v>
      </c>
      <c r="G364" s="228"/>
      <c r="H364" s="231">
        <v>18.837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144</v>
      </c>
      <c r="AU364" s="237" t="s">
        <v>82</v>
      </c>
      <c r="AV364" s="13" t="s">
        <v>82</v>
      </c>
      <c r="AW364" s="13" t="s">
        <v>4</v>
      </c>
      <c r="AX364" s="13" t="s">
        <v>78</v>
      </c>
      <c r="AY364" s="237" t="s">
        <v>132</v>
      </c>
    </row>
    <row r="365" s="2" customFormat="1" ht="16.5" customHeight="1">
      <c r="A365" s="40"/>
      <c r="B365" s="41"/>
      <c r="C365" s="259" t="s">
        <v>521</v>
      </c>
      <c r="D365" s="259" t="s">
        <v>224</v>
      </c>
      <c r="E365" s="260" t="s">
        <v>522</v>
      </c>
      <c r="F365" s="261" t="s">
        <v>523</v>
      </c>
      <c r="G365" s="262" t="s">
        <v>87</v>
      </c>
      <c r="H365" s="263">
        <v>71.298000000000002</v>
      </c>
      <c r="I365" s="264"/>
      <c r="J365" s="265">
        <f>ROUND(I365*H365,2)</f>
        <v>0</v>
      </c>
      <c r="K365" s="261" t="s">
        <v>137</v>
      </c>
      <c r="L365" s="266"/>
      <c r="M365" s="267" t="s">
        <v>19</v>
      </c>
      <c r="N365" s="268" t="s">
        <v>44</v>
      </c>
      <c r="O365" s="86"/>
      <c r="P365" s="216">
        <f>O365*H365</f>
        <v>0</v>
      </c>
      <c r="Q365" s="216">
        <v>0.056120000000000003</v>
      </c>
      <c r="R365" s="216">
        <f>Q365*H365</f>
        <v>4.0012437600000004</v>
      </c>
      <c r="S365" s="216">
        <v>0</v>
      </c>
      <c r="T365" s="217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8" t="s">
        <v>189</v>
      </c>
      <c r="AT365" s="218" t="s">
        <v>224</v>
      </c>
      <c r="AU365" s="218" t="s">
        <v>82</v>
      </c>
      <c r="AY365" s="19" t="s">
        <v>132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19" t="s">
        <v>78</v>
      </c>
      <c r="BK365" s="219">
        <f>ROUND(I365*H365,2)</f>
        <v>0</v>
      </c>
      <c r="BL365" s="19" t="s">
        <v>138</v>
      </c>
      <c r="BM365" s="218" t="s">
        <v>524</v>
      </c>
    </row>
    <row r="366" s="2" customFormat="1">
      <c r="A366" s="40"/>
      <c r="B366" s="41"/>
      <c r="C366" s="42"/>
      <c r="D366" s="220" t="s">
        <v>140</v>
      </c>
      <c r="E366" s="42"/>
      <c r="F366" s="221" t="s">
        <v>523</v>
      </c>
      <c r="G366" s="42"/>
      <c r="H366" s="42"/>
      <c r="I366" s="222"/>
      <c r="J366" s="42"/>
      <c r="K366" s="42"/>
      <c r="L366" s="46"/>
      <c r="M366" s="223"/>
      <c r="N366" s="224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140</v>
      </c>
      <c r="AU366" s="19" t="s">
        <v>82</v>
      </c>
    </row>
    <row r="367" s="13" customFormat="1">
      <c r="A367" s="13"/>
      <c r="B367" s="227"/>
      <c r="C367" s="228"/>
      <c r="D367" s="220" t="s">
        <v>144</v>
      </c>
      <c r="E367" s="229" t="s">
        <v>19</v>
      </c>
      <c r="F367" s="230" t="s">
        <v>525</v>
      </c>
      <c r="G367" s="228"/>
      <c r="H367" s="231">
        <v>69.900000000000006</v>
      </c>
      <c r="I367" s="232"/>
      <c r="J367" s="228"/>
      <c r="K367" s="228"/>
      <c r="L367" s="233"/>
      <c r="M367" s="234"/>
      <c r="N367" s="235"/>
      <c r="O367" s="235"/>
      <c r="P367" s="235"/>
      <c r="Q367" s="235"/>
      <c r="R367" s="235"/>
      <c r="S367" s="235"/>
      <c r="T367" s="23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7" t="s">
        <v>144</v>
      </c>
      <c r="AU367" s="237" t="s">
        <v>82</v>
      </c>
      <c r="AV367" s="13" t="s">
        <v>82</v>
      </c>
      <c r="AW367" s="13" t="s">
        <v>34</v>
      </c>
      <c r="AX367" s="13" t="s">
        <v>73</v>
      </c>
      <c r="AY367" s="237" t="s">
        <v>132</v>
      </c>
    </row>
    <row r="368" s="13" customFormat="1">
      <c r="A368" s="13"/>
      <c r="B368" s="227"/>
      <c r="C368" s="228"/>
      <c r="D368" s="220" t="s">
        <v>144</v>
      </c>
      <c r="E368" s="229" t="s">
        <v>19</v>
      </c>
      <c r="F368" s="230" t="s">
        <v>526</v>
      </c>
      <c r="G368" s="228"/>
      <c r="H368" s="231">
        <v>71.298000000000002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144</v>
      </c>
      <c r="AU368" s="237" t="s">
        <v>82</v>
      </c>
      <c r="AV368" s="13" t="s">
        <v>82</v>
      </c>
      <c r="AW368" s="13" t="s">
        <v>34</v>
      </c>
      <c r="AX368" s="13" t="s">
        <v>78</v>
      </c>
      <c r="AY368" s="237" t="s">
        <v>132</v>
      </c>
    </row>
    <row r="369" s="2" customFormat="1" ht="24.15" customHeight="1">
      <c r="A369" s="40"/>
      <c r="B369" s="41"/>
      <c r="C369" s="207" t="s">
        <v>527</v>
      </c>
      <c r="D369" s="207" t="s">
        <v>134</v>
      </c>
      <c r="E369" s="208" t="s">
        <v>528</v>
      </c>
      <c r="F369" s="209" t="s">
        <v>529</v>
      </c>
      <c r="G369" s="210" t="s">
        <v>87</v>
      </c>
      <c r="H369" s="211">
        <v>12.5</v>
      </c>
      <c r="I369" s="212"/>
      <c r="J369" s="213">
        <f>ROUND(I369*H369,2)</f>
        <v>0</v>
      </c>
      <c r="K369" s="209" t="s">
        <v>137</v>
      </c>
      <c r="L369" s="46"/>
      <c r="M369" s="214" t="s">
        <v>19</v>
      </c>
      <c r="N369" s="215" t="s">
        <v>44</v>
      </c>
      <c r="O369" s="86"/>
      <c r="P369" s="216">
        <f>O369*H369</f>
        <v>0</v>
      </c>
      <c r="Q369" s="216">
        <v>0.00011</v>
      </c>
      <c r="R369" s="216">
        <f>Q369*H369</f>
        <v>0.0013750000000000001</v>
      </c>
      <c r="S369" s="216">
        <v>0</v>
      </c>
      <c r="T369" s="217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8" t="s">
        <v>138</v>
      </c>
      <c r="AT369" s="218" t="s">
        <v>134</v>
      </c>
      <c r="AU369" s="218" t="s">
        <v>82</v>
      </c>
      <c r="AY369" s="19" t="s">
        <v>132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19" t="s">
        <v>78</v>
      </c>
      <c r="BK369" s="219">
        <f>ROUND(I369*H369,2)</f>
        <v>0</v>
      </c>
      <c r="BL369" s="19" t="s">
        <v>138</v>
      </c>
      <c r="BM369" s="218" t="s">
        <v>530</v>
      </c>
    </row>
    <row r="370" s="2" customFormat="1">
      <c r="A370" s="40"/>
      <c r="B370" s="41"/>
      <c r="C370" s="42"/>
      <c r="D370" s="220" t="s">
        <v>140</v>
      </c>
      <c r="E370" s="42"/>
      <c r="F370" s="221" t="s">
        <v>531</v>
      </c>
      <c r="G370" s="42"/>
      <c r="H370" s="42"/>
      <c r="I370" s="222"/>
      <c r="J370" s="42"/>
      <c r="K370" s="42"/>
      <c r="L370" s="46"/>
      <c r="M370" s="223"/>
      <c r="N370" s="224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140</v>
      </c>
      <c r="AU370" s="19" t="s">
        <v>82</v>
      </c>
    </row>
    <row r="371" s="2" customFormat="1">
      <c r="A371" s="40"/>
      <c r="B371" s="41"/>
      <c r="C371" s="42"/>
      <c r="D371" s="225" t="s">
        <v>142</v>
      </c>
      <c r="E371" s="42"/>
      <c r="F371" s="226" t="s">
        <v>532</v>
      </c>
      <c r="G371" s="42"/>
      <c r="H371" s="42"/>
      <c r="I371" s="222"/>
      <c r="J371" s="42"/>
      <c r="K371" s="42"/>
      <c r="L371" s="46"/>
      <c r="M371" s="223"/>
      <c r="N371" s="224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142</v>
      </c>
      <c r="AU371" s="19" t="s">
        <v>82</v>
      </c>
    </row>
    <row r="372" s="2" customFormat="1" ht="24.15" customHeight="1">
      <c r="A372" s="40"/>
      <c r="B372" s="41"/>
      <c r="C372" s="207" t="s">
        <v>533</v>
      </c>
      <c r="D372" s="207" t="s">
        <v>134</v>
      </c>
      <c r="E372" s="208" t="s">
        <v>534</v>
      </c>
      <c r="F372" s="209" t="s">
        <v>535</v>
      </c>
      <c r="G372" s="210" t="s">
        <v>96</v>
      </c>
      <c r="H372" s="211">
        <v>358</v>
      </c>
      <c r="I372" s="212"/>
      <c r="J372" s="213">
        <f>ROUND(I372*H372,2)</f>
        <v>0</v>
      </c>
      <c r="K372" s="209" t="s">
        <v>137</v>
      </c>
      <c r="L372" s="46"/>
      <c r="M372" s="214" t="s">
        <v>19</v>
      </c>
      <c r="N372" s="215" t="s">
        <v>44</v>
      </c>
      <c r="O372" s="86"/>
      <c r="P372" s="216">
        <f>O372*H372</f>
        <v>0</v>
      </c>
      <c r="Q372" s="216">
        <v>0.00046999999999999999</v>
      </c>
      <c r="R372" s="216">
        <f>Q372*H372</f>
        <v>0.16825999999999999</v>
      </c>
      <c r="S372" s="216">
        <v>0</v>
      </c>
      <c r="T372" s="217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8" t="s">
        <v>138</v>
      </c>
      <c r="AT372" s="218" t="s">
        <v>134</v>
      </c>
      <c r="AU372" s="218" t="s">
        <v>82</v>
      </c>
      <c r="AY372" s="19" t="s">
        <v>132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19" t="s">
        <v>78</v>
      </c>
      <c r="BK372" s="219">
        <f>ROUND(I372*H372,2)</f>
        <v>0</v>
      </c>
      <c r="BL372" s="19" t="s">
        <v>138</v>
      </c>
      <c r="BM372" s="218" t="s">
        <v>536</v>
      </c>
    </row>
    <row r="373" s="2" customFormat="1">
      <c r="A373" s="40"/>
      <c r="B373" s="41"/>
      <c r="C373" s="42"/>
      <c r="D373" s="220" t="s">
        <v>140</v>
      </c>
      <c r="E373" s="42"/>
      <c r="F373" s="221" t="s">
        <v>537</v>
      </c>
      <c r="G373" s="42"/>
      <c r="H373" s="42"/>
      <c r="I373" s="222"/>
      <c r="J373" s="42"/>
      <c r="K373" s="42"/>
      <c r="L373" s="46"/>
      <c r="M373" s="223"/>
      <c r="N373" s="224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140</v>
      </c>
      <c r="AU373" s="19" t="s">
        <v>82</v>
      </c>
    </row>
    <row r="374" s="2" customFormat="1">
      <c r="A374" s="40"/>
      <c r="B374" s="41"/>
      <c r="C374" s="42"/>
      <c r="D374" s="225" t="s">
        <v>142</v>
      </c>
      <c r="E374" s="42"/>
      <c r="F374" s="226" t="s">
        <v>538</v>
      </c>
      <c r="G374" s="42"/>
      <c r="H374" s="42"/>
      <c r="I374" s="222"/>
      <c r="J374" s="42"/>
      <c r="K374" s="42"/>
      <c r="L374" s="46"/>
      <c r="M374" s="223"/>
      <c r="N374" s="224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142</v>
      </c>
      <c r="AU374" s="19" t="s">
        <v>82</v>
      </c>
    </row>
    <row r="375" s="13" customFormat="1">
      <c r="A375" s="13"/>
      <c r="B375" s="227"/>
      <c r="C375" s="228"/>
      <c r="D375" s="220" t="s">
        <v>144</v>
      </c>
      <c r="E375" s="229" t="s">
        <v>19</v>
      </c>
      <c r="F375" s="230" t="s">
        <v>539</v>
      </c>
      <c r="G375" s="228"/>
      <c r="H375" s="231">
        <v>358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7" t="s">
        <v>144</v>
      </c>
      <c r="AU375" s="237" t="s">
        <v>82</v>
      </c>
      <c r="AV375" s="13" t="s">
        <v>82</v>
      </c>
      <c r="AW375" s="13" t="s">
        <v>34</v>
      </c>
      <c r="AX375" s="13" t="s">
        <v>78</v>
      </c>
      <c r="AY375" s="237" t="s">
        <v>132</v>
      </c>
    </row>
    <row r="376" s="2" customFormat="1" ht="16.5" customHeight="1">
      <c r="A376" s="40"/>
      <c r="B376" s="41"/>
      <c r="C376" s="207" t="s">
        <v>540</v>
      </c>
      <c r="D376" s="207" t="s">
        <v>134</v>
      </c>
      <c r="E376" s="208" t="s">
        <v>541</v>
      </c>
      <c r="F376" s="209" t="s">
        <v>542</v>
      </c>
      <c r="G376" s="210" t="s">
        <v>96</v>
      </c>
      <c r="H376" s="211">
        <v>554.08000000000004</v>
      </c>
      <c r="I376" s="212"/>
      <c r="J376" s="213">
        <f>ROUND(I376*H376,2)</f>
        <v>0</v>
      </c>
      <c r="K376" s="209" t="s">
        <v>19</v>
      </c>
      <c r="L376" s="46"/>
      <c r="M376" s="214" t="s">
        <v>19</v>
      </c>
      <c r="N376" s="215" t="s">
        <v>44</v>
      </c>
      <c r="O376" s="86"/>
      <c r="P376" s="216">
        <f>O376*H376</f>
        <v>0</v>
      </c>
      <c r="Q376" s="216">
        <v>0.00068999999999999997</v>
      </c>
      <c r="R376" s="216">
        <f>Q376*H376</f>
        <v>0.38231520000000002</v>
      </c>
      <c r="S376" s="216">
        <v>0</v>
      </c>
      <c r="T376" s="217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8" t="s">
        <v>138</v>
      </c>
      <c r="AT376" s="218" t="s">
        <v>134</v>
      </c>
      <c r="AU376" s="218" t="s">
        <v>82</v>
      </c>
      <c r="AY376" s="19" t="s">
        <v>132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19" t="s">
        <v>78</v>
      </c>
      <c r="BK376" s="219">
        <f>ROUND(I376*H376,2)</f>
        <v>0</v>
      </c>
      <c r="BL376" s="19" t="s">
        <v>138</v>
      </c>
      <c r="BM376" s="218" t="s">
        <v>543</v>
      </c>
    </row>
    <row r="377" s="2" customFormat="1">
      <c r="A377" s="40"/>
      <c r="B377" s="41"/>
      <c r="C377" s="42"/>
      <c r="D377" s="220" t="s">
        <v>140</v>
      </c>
      <c r="E377" s="42"/>
      <c r="F377" s="221" t="s">
        <v>544</v>
      </c>
      <c r="G377" s="42"/>
      <c r="H377" s="42"/>
      <c r="I377" s="222"/>
      <c r="J377" s="42"/>
      <c r="K377" s="42"/>
      <c r="L377" s="46"/>
      <c r="M377" s="223"/>
      <c r="N377" s="224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140</v>
      </c>
      <c r="AU377" s="19" t="s">
        <v>82</v>
      </c>
    </row>
    <row r="378" s="13" customFormat="1">
      <c r="A378" s="13"/>
      <c r="B378" s="227"/>
      <c r="C378" s="228"/>
      <c r="D378" s="220" t="s">
        <v>144</v>
      </c>
      <c r="E378" s="229" t="s">
        <v>19</v>
      </c>
      <c r="F378" s="230" t="s">
        <v>94</v>
      </c>
      <c r="G378" s="228"/>
      <c r="H378" s="231">
        <v>554.08000000000004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144</v>
      </c>
      <c r="AU378" s="237" t="s">
        <v>82</v>
      </c>
      <c r="AV378" s="13" t="s">
        <v>82</v>
      </c>
      <c r="AW378" s="13" t="s">
        <v>34</v>
      </c>
      <c r="AX378" s="13" t="s">
        <v>78</v>
      </c>
      <c r="AY378" s="237" t="s">
        <v>132</v>
      </c>
    </row>
    <row r="379" s="2" customFormat="1" ht="24.15" customHeight="1">
      <c r="A379" s="40"/>
      <c r="B379" s="41"/>
      <c r="C379" s="207" t="s">
        <v>545</v>
      </c>
      <c r="D379" s="207" t="s">
        <v>134</v>
      </c>
      <c r="E379" s="208" t="s">
        <v>546</v>
      </c>
      <c r="F379" s="209" t="s">
        <v>547</v>
      </c>
      <c r="G379" s="210" t="s">
        <v>87</v>
      </c>
      <c r="H379" s="211">
        <v>12.5</v>
      </c>
      <c r="I379" s="212"/>
      <c r="J379" s="213">
        <f>ROUND(I379*H379,2)</f>
        <v>0</v>
      </c>
      <c r="K379" s="209" t="s">
        <v>137</v>
      </c>
      <c r="L379" s="46"/>
      <c r="M379" s="214" t="s">
        <v>19</v>
      </c>
      <c r="N379" s="215" t="s">
        <v>44</v>
      </c>
      <c r="O379" s="86"/>
      <c r="P379" s="216">
        <f>O379*H379</f>
        <v>0</v>
      </c>
      <c r="Q379" s="216">
        <v>0</v>
      </c>
      <c r="R379" s="216">
        <f>Q379*H379</f>
        <v>0</v>
      </c>
      <c r="S379" s="216">
        <v>0</v>
      </c>
      <c r="T379" s="217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8" t="s">
        <v>138</v>
      </c>
      <c r="AT379" s="218" t="s">
        <v>134</v>
      </c>
      <c r="AU379" s="218" t="s">
        <v>82</v>
      </c>
      <c r="AY379" s="19" t="s">
        <v>132</v>
      </c>
      <c r="BE379" s="219">
        <f>IF(N379="základní",J379,0)</f>
        <v>0</v>
      </c>
      <c r="BF379" s="219">
        <f>IF(N379="snížená",J379,0)</f>
        <v>0</v>
      </c>
      <c r="BG379" s="219">
        <f>IF(N379="zákl. přenesená",J379,0)</f>
        <v>0</v>
      </c>
      <c r="BH379" s="219">
        <f>IF(N379="sníž. přenesená",J379,0)</f>
        <v>0</v>
      </c>
      <c r="BI379" s="219">
        <f>IF(N379="nulová",J379,0)</f>
        <v>0</v>
      </c>
      <c r="BJ379" s="19" t="s">
        <v>78</v>
      </c>
      <c r="BK379" s="219">
        <f>ROUND(I379*H379,2)</f>
        <v>0</v>
      </c>
      <c r="BL379" s="19" t="s">
        <v>138</v>
      </c>
      <c r="BM379" s="218" t="s">
        <v>548</v>
      </c>
    </row>
    <row r="380" s="2" customFormat="1">
      <c r="A380" s="40"/>
      <c r="B380" s="41"/>
      <c r="C380" s="42"/>
      <c r="D380" s="220" t="s">
        <v>140</v>
      </c>
      <c r="E380" s="42"/>
      <c r="F380" s="221" t="s">
        <v>549</v>
      </c>
      <c r="G380" s="42"/>
      <c r="H380" s="42"/>
      <c r="I380" s="222"/>
      <c r="J380" s="42"/>
      <c r="K380" s="42"/>
      <c r="L380" s="46"/>
      <c r="M380" s="223"/>
      <c r="N380" s="224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140</v>
      </c>
      <c r="AU380" s="19" t="s">
        <v>82</v>
      </c>
    </row>
    <row r="381" s="2" customFormat="1">
      <c r="A381" s="40"/>
      <c r="B381" s="41"/>
      <c r="C381" s="42"/>
      <c r="D381" s="225" t="s">
        <v>142</v>
      </c>
      <c r="E381" s="42"/>
      <c r="F381" s="226" t="s">
        <v>550</v>
      </c>
      <c r="G381" s="42"/>
      <c r="H381" s="42"/>
      <c r="I381" s="222"/>
      <c r="J381" s="42"/>
      <c r="K381" s="42"/>
      <c r="L381" s="46"/>
      <c r="M381" s="223"/>
      <c r="N381" s="224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142</v>
      </c>
      <c r="AU381" s="19" t="s">
        <v>82</v>
      </c>
    </row>
    <row r="382" s="2" customFormat="1" ht="24.15" customHeight="1">
      <c r="A382" s="40"/>
      <c r="B382" s="41"/>
      <c r="C382" s="207" t="s">
        <v>551</v>
      </c>
      <c r="D382" s="207" t="s">
        <v>134</v>
      </c>
      <c r="E382" s="208" t="s">
        <v>552</v>
      </c>
      <c r="F382" s="209" t="s">
        <v>553</v>
      </c>
      <c r="G382" s="210" t="s">
        <v>87</v>
      </c>
      <c r="H382" s="211">
        <v>12.5</v>
      </c>
      <c r="I382" s="212"/>
      <c r="J382" s="213">
        <f>ROUND(I382*H382,2)</f>
        <v>0</v>
      </c>
      <c r="K382" s="209" t="s">
        <v>137</v>
      </c>
      <c r="L382" s="46"/>
      <c r="M382" s="214" t="s">
        <v>19</v>
      </c>
      <c r="N382" s="215" t="s">
        <v>44</v>
      </c>
      <c r="O382" s="86"/>
      <c r="P382" s="216">
        <f>O382*H382</f>
        <v>0</v>
      </c>
      <c r="Q382" s="216">
        <v>0</v>
      </c>
      <c r="R382" s="216">
        <f>Q382*H382</f>
        <v>0</v>
      </c>
      <c r="S382" s="216">
        <v>0</v>
      </c>
      <c r="T382" s="217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8" t="s">
        <v>138</v>
      </c>
      <c r="AT382" s="218" t="s">
        <v>134</v>
      </c>
      <c r="AU382" s="218" t="s">
        <v>82</v>
      </c>
      <c r="AY382" s="19" t="s">
        <v>132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19" t="s">
        <v>78</v>
      </c>
      <c r="BK382" s="219">
        <f>ROUND(I382*H382,2)</f>
        <v>0</v>
      </c>
      <c r="BL382" s="19" t="s">
        <v>138</v>
      </c>
      <c r="BM382" s="218" t="s">
        <v>554</v>
      </c>
    </row>
    <row r="383" s="2" customFormat="1">
      <c r="A383" s="40"/>
      <c r="B383" s="41"/>
      <c r="C383" s="42"/>
      <c r="D383" s="220" t="s">
        <v>140</v>
      </c>
      <c r="E383" s="42"/>
      <c r="F383" s="221" t="s">
        <v>555</v>
      </c>
      <c r="G383" s="42"/>
      <c r="H383" s="42"/>
      <c r="I383" s="222"/>
      <c r="J383" s="42"/>
      <c r="K383" s="42"/>
      <c r="L383" s="46"/>
      <c r="M383" s="223"/>
      <c r="N383" s="224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140</v>
      </c>
      <c r="AU383" s="19" t="s">
        <v>82</v>
      </c>
    </row>
    <row r="384" s="2" customFormat="1">
      <c r="A384" s="40"/>
      <c r="B384" s="41"/>
      <c r="C384" s="42"/>
      <c r="D384" s="225" t="s">
        <v>142</v>
      </c>
      <c r="E384" s="42"/>
      <c r="F384" s="226" t="s">
        <v>556</v>
      </c>
      <c r="G384" s="42"/>
      <c r="H384" s="42"/>
      <c r="I384" s="222"/>
      <c r="J384" s="42"/>
      <c r="K384" s="42"/>
      <c r="L384" s="46"/>
      <c r="M384" s="223"/>
      <c r="N384" s="224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142</v>
      </c>
      <c r="AU384" s="19" t="s">
        <v>82</v>
      </c>
    </row>
    <row r="385" s="12" customFormat="1" ht="22.8" customHeight="1">
      <c r="A385" s="12"/>
      <c r="B385" s="191"/>
      <c r="C385" s="192"/>
      <c r="D385" s="193" t="s">
        <v>72</v>
      </c>
      <c r="E385" s="205" t="s">
        <v>557</v>
      </c>
      <c r="F385" s="205" t="s">
        <v>558</v>
      </c>
      <c r="G385" s="192"/>
      <c r="H385" s="192"/>
      <c r="I385" s="195"/>
      <c r="J385" s="206">
        <f>BK385</f>
        <v>0</v>
      </c>
      <c r="K385" s="192"/>
      <c r="L385" s="197"/>
      <c r="M385" s="198"/>
      <c r="N385" s="199"/>
      <c r="O385" s="199"/>
      <c r="P385" s="200">
        <f>SUM(P386:P409)</f>
        <v>0</v>
      </c>
      <c r="Q385" s="199"/>
      <c r="R385" s="200">
        <f>SUM(R386:R409)</f>
        <v>0</v>
      </c>
      <c r="S385" s="199"/>
      <c r="T385" s="201">
        <f>SUM(T386:T409)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2" t="s">
        <v>78</v>
      </c>
      <c r="AT385" s="203" t="s">
        <v>72</v>
      </c>
      <c r="AU385" s="203" t="s">
        <v>78</v>
      </c>
      <c r="AY385" s="202" t="s">
        <v>132</v>
      </c>
      <c r="BK385" s="204">
        <f>SUM(BK386:BK409)</f>
        <v>0</v>
      </c>
    </row>
    <row r="386" s="2" customFormat="1" ht="21.75" customHeight="1">
      <c r="A386" s="40"/>
      <c r="B386" s="41"/>
      <c r="C386" s="207" t="s">
        <v>559</v>
      </c>
      <c r="D386" s="207" t="s">
        <v>134</v>
      </c>
      <c r="E386" s="208" t="s">
        <v>560</v>
      </c>
      <c r="F386" s="209" t="s">
        <v>561</v>
      </c>
      <c r="G386" s="210" t="s">
        <v>227</v>
      </c>
      <c r="H386" s="211">
        <v>93.311999999999998</v>
      </c>
      <c r="I386" s="212"/>
      <c r="J386" s="213">
        <f>ROUND(I386*H386,2)</f>
        <v>0</v>
      </c>
      <c r="K386" s="209" t="s">
        <v>137</v>
      </c>
      <c r="L386" s="46"/>
      <c r="M386" s="214" t="s">
        <v>19</v>
      </c>
      <c r="N386" s="215" t="s">
        <v>44</v>
      </c>
      <c r="O386" s="86"/>
      <c r="P386" s="216">
        <f>O386*H386</f>
        <v>0</v>
      </c>
      <c r="Q386" s="216">
        <v>0</v>
      </c>
      <c r="R386" s="216">
        <f>Q386*H386</f>
        <v>0</v>
      </c>
      <c r="S386" s="216">
        <v>0</v>
      </c>
      <c r="T386" s="217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8" t="s">
        <v>138</v>
      </c>
      <c r="AT386" s="218" t="s">
        <v>134</v>
      </c>
      <c r="AU386" s="218" t="s">
        <v>82</v>
      </c>
      <c r="AY386" s="19" t="s">
        <v>132</v>
      </c>
      <c r="BE386" s="219">
        <f>IF(N386="základní",J386,0)</f>
        <v>0</v>
      </c>
      <c r="BF386" s="219">
        <f>IF(N386="snížená",J386,0)</f>
        <v>0</v>
      </c>
      <c r="BG386" s="219">
        <f>IF(N386="zákl. přenesená",J386,0)</f>
        <v>0</v>
      </c>
      <c r="BH386" s="219">
        <f>IF(N386="sníž. přenesená",J386,0)</f>
        <v>0</v>
      </c>
      <c r="BI386" s="219">
        <f>IF(N386="nulová",J386,0)</f>
        <v>0</v>
      </c>
      <c r="BJ386" s="19" t="s">
        <v>78</v>
      </c>
      <c r="BK386" s="219">
        <f>ROUND(I386*H386,2)</f>
        <v>0</v>
      </c>
      <c r="BL386" s="19" t="s">
        <v>138</v>
      </c>
      <c r="BM386" s="218" t="s">
        <v>562</v>
      </c>
    </row>
    <row r="387" s="2" customFormat="1">
      <c r="A387" s="40"/>
      <c r="B387" s="41"/>
      <c r="C387" s="42"/>
      <c r="D387" s="220" t="s">
        <v>140</v>
      </c>
      <c r="E387" s="42"/>
      <c r="F387" s="221" t="s">
        <v>563</v>
      </c>
      <c r="G387" s="42"/>
      <c r="H387" s="42"/>
      <c r="I387" s="222"/>
      <c r="J387" s="42"/>
      <c r="K387" s="42"/>
      <c r="L387" s="46"/>
      <c r="M387" s="223"/>
      <c r="N387" s="224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140</v>
      </c>
      <c r="AU387" s="19" t="s">
        <v>82</v>
      </c>
    </row>
    <row r="388" s="2" customFormat="1">
      <c r="A388" s="40"/>
      <c r="B388" s="41"/>
      <c r="C388" s="42"/>
      <c r="D388" s="225" t="s">
        <v>142</v>
      </c>
      <c r="E388" s="42"/>
      <c r="F388" s="226" t="s">
        <v>564</v>
      </c>
      <c r="G388" s="42"/>
      <c r="H388" s="42"/>
      <c r="I388" s="222"/>
      <c r="J388" s="42"/>
      <c r="K388" s="42"/>
      <c r="L388" s="46"/>
      <c r="M388" s="223"/>
      <c r="N388" s="224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142</v>
      </c>
      <c r="AU388" s="19" t="s">
        <v>82</v>
      </c>
    </row>
    <row r="389" s="13" customFormat="1">
      <c r="A389" s="13"/>
      <c r="B389" s="227"/>
      <c r="C389" s="228"/>
      <c r="D389" s="220" t="s">
        <v>144</v>
      </c>
      <c r="E389" s="229" t="s">
        <v>19</v>
      </c>
      <c r="F389" s="230" t="s">
        <v>565</v>
      </c>
      <c r="G389" s="228"/>
      <c r="H389" s="231">
        <v>93.311999999999998</v>
      </c>
      <c r="I389" s="232"/>
      <c r="J389" s="228"/>
      <c r="K389" s="228"/>
      <c r="L389" s="233"/>
      <c r="M389" s="234"/>
      <c r="N389" s="235"/>
      <c r="O389" s="235"/>
      <c r="P389" s="235"/>
      <c r="Q389" s="235"/>
      <c r="R389" s="235"/>
      <c r="S389" s="235"/>
      <c r="T389" s="23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7" t="s">
        <v>144</v>
      </c>
      <c r="AU389" s="237" t="s">
        <v>82</v>
      </c>
      <c r="AV389" s="13" t="s">
        <v>82</v>
      </c>
      <c r="AW389" s="13" t="s">
        <v>34</v>
      </c>
      <c r="AX389" s="13" t="s">
        <v>78</v>
      </c>
      <c r="AY389" s="237" t="s">
        <v>132</v>
      </c>
    </row>
    <row r="390" s="2" customFormat="1" ht="24.15" customHeight="1">
      <c r="A390" s="40"/>
      <c r="B390" s="41"/>
      <c r="C390" s="207" t="s">
        <v>566</v>
      </c>
      <c r="D390" s="207" t="s">
        <v>134</v>
      </c>
      <c r="E390" s="208" t="s">
        <v>567</v>
      </c>
      <c r="F390" s="209" t="s">
        <v>568</v>
      </c>
      <c r="G390" s="210" t="s">
        <v>227</v>
      </c>
      <c r="H390" s="211">
        <v>1306.3679999999999</v>
      </c>
      <c r="I390" s="212"/>
      <c r="J390" s="213">
        <f>ROUND(I390*H390,2)</f>
        <v>0</v>
      </c>
      <c r="K390" s="209" t="s">
        <v>137</v>
      </c>
      <c r="L390" s="46"/>
      <c r="M390" s="214" t="s">
        <v>19</v>
      </c>
      <c r="N390" s="215" t="s">
        <v>44</v>
      </c>
      <c r="O390" s="86"/>
      <c r="P390" s="216">
        <f>O390*H390</f>
        <v>0</v>
      </c>
      <c r="Q390" s="216">
        <v>0</v>
      </c>
      <c r="R390" s="216">
        <f>Q390*H390</f>
        <v>0</v>
      </c>
      <c r="S390" s="216">
        <v>0</v>
      </c>
      <c r="T390" s="217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8" t="s">
        <v>138</v>
      </c>
      <c r="AT390" s="218" t="s">
        <v>134</v>
      </c>
      <c r="AU390" s="218" t="s">
        <v>82</v>
      </c>
      <c r="AY390" s="19" t="s">
        <v>132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19" t="s">
        <v>78</v>
      </c>
      <c r="BK390" s="219">
        <f>ROUND(I390*H390,2)</f>
        <v>0</v>
      </c>
      <c r="BL390" s="19" t="s">
        <v>138</v>
      </c>
      <c r="BM390" s="218" t="s">
        <v>569</v>
      </c>
    </row>
    <row r="391" s="2" customFormat="1">
      <c r="A391" s="40"/>
      <c r="B391" s="41"/>
      <c r="C391" s="42"/>
      <c r="D391" s="220" t="s">
        <v>140</v>
      </c>
      <c r="E391" s="42"/>
      <c r="F391" s="221" t="s">
        <v>570</v>
      </c>
      <c r="G391" s="42"/>
      <c r="H391" s="42"/>
      <c r="I391" s="222"/>
      <c r="J391" s="42"/>
      <c r="K391" s="42"/>
      <c r="L391" s="46"/>
      <c r="M391" s="223"/>
      <c r="N391" s="224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140</v>
      </c>
      <c r="AU391" s="19" t="s">
        <v>82</v>
      </c>
    </row>
    <row r="392" s="2" customFormat="1">
      <c r="A392" s="40"/>
      <c r="B392" s="41"/>
      <c r="C392" s="42"/>
      <c r="D392" s="225" t="s">
        <v>142</v>
      </c>
      <c r="E392" s="42"/>
      <c r="F392" s="226" t="s">
        <v>571</v>
      </c>
      <c r="G392" s="42"/>
      <c r="H392" s="42"/>
      <c r="I392" s="222"/>
      <c r="J392" s="42"/>
      <c r="K392" s="42"/>
      <c r="L392" s="46"/>
      <c r="M392" s="223"/>
      <c r="N392" s="224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142</v>
      </c>
      <c r="AU392" s="19" t="s">
        <v>82</v>
      </c>
    </row>
    <row r="393" s="13" customFormat="1">
      <c r="A393" s="13"/>
      <c r="B393" s="227"/>
      <c r="C393" s="228"/>
      <c r="D393" s="220" t="s">
        <v>144</v>
      </c>
      <c r="E393" s="229" t="s">
        <v>19</v>
      </c>
      <c r="F393" s="230" t="s">
        <v>572</v>
      </c>
      <c r="G393" s="228"/>
      <c r="H393" s="231">
        <v>1306.3679999999999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144</v>
      </c>
      <c r="AU393" s="237" t="s">
        <v>82</v>
      </c>
      <c r="AV393" s="13" t="s">
        <v>82</v>
      </c>
      <c r="AW393" s="13" t="s">
        <v>34</v>
      </c>
      <c r="AX393" s="13" t="s">
        <v>78</v>
      </c>
      <c r="AY393" s="237" t="s">
        <v>132</v>
      </c>
    </row>
    <row r="394" s="2" customFormat="1" ht="21.75" customHeight="1">
      <c r="A394" s="40"/>
      <c r="B394" s="41"/>
      <c r="C394" s="207" t="s">
        <v>573</v>
      </c>
      <c r="D394" s="207" t="s">
        <v>134</v>
      </c>
      <c r="E394" s="208" t="s">
        <v>574</v>
      </c>
      <c r="F394" s="209" t="s">
        <v>575</v>
      </c>
      <c r="G394" s="210" t="s">
        <v>227</v>
      </c>
      <c r="H394" s="211">
        <v>12.795999999999999</v>
      </c>
      <c r="I394" s="212"/>
      <c r="J394" s="213">
        <f>ROUND(I394*H394,2)</f>
        <v>0</v>
      </c>
      <c r="K394" s="209" t="s">
        <v>137</v>
      </c>
      <c r="L394" s="46"/>
      <c r="M394" s="214" t="s">
        <v>19</v>
      </c>
      <c r="N394" s="215" t="s">
        <v>44</v>
      </c>
      <c r="O394" s="86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8" t="s">
        <v>138</v>
      </c>
      <c r="AT394" s="218" t="s">
        <v>134</v>
      </c>
      <c r="AU394" s="218" t="s">
        <v>82</v>
      </c>
      <c r="AY394" s="19" t="s">
        <v>132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19" t="s">
        <v>78</v>
      </c>
      <c r="BK394" s="219">
        <f>ROUND(I394*H394,2)</f>
        <v>0</v>
      </c>
      <c r="BL394" s="19" t="s">
        <v>138</v>
      </c>
      <c r="BM394" s="218" t="s">
        <v>576</v>
      </c>
    </row>
    <row r="395" s="2" customFormat="1">
      <c r="A395" s="40"/>
      <c r="B395" s="41"/>
      <c r="C395" s="42"/>
      <c r="D395" s="220" t="s">
        <v>140</v>
      </c>
      <c r="E395" s="42"/>
      <c r="F395" s="221" t="s">
        <v>577</v>
      </c>
      <c r="G395" s="42"/>
      <c r="H395" s="42"/>
      <c r="I395" s="222"/>
      <c r="J395" s="42"/>
      <c r="K395" s="42"/>
      <c r="L395" s="46"/>
      <c r="M395" s="223"/>
      <c r="N395" s="224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140</v>
      </c>
      <c r="AU395" s="19" t="s">
        <v>82</v>
      </c>
    </row>
    <row r="396" s="2" customFormat="1">
      <c r="A396" s="40"/>
      <c r="B396" s="41"/>
      <c r="C396" s="42"/>
      <c r="D396" s="225" t="s">
        <v>142</v>
      </c>
      <c r="E396" s="42"/>
      <c r="F396" s="226" t="s">
        <v>578</v>
      </c>
      <c r="G396" s="42"/>
      <c r="H396" s="42"/>
      <c r="I396" s="222"/>
      <c r="J396" s="42"/>
      <c r="K396" s="42"/>
      <c r="L396" s="46"/>
      <c r="M396" s="223"/>
      <c r="N396" s="224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142</v>
      </c>
      <c r="AU396" s="19" t="s">
        <v>82</v>
      </c>
    </row>
    <row r="397" s="13" customFormat="1">
      <c r="A397" s="13"/>
      <c r="B397" s="227"/>
      <c r="C397" s="228"/>
      <c r="D397" s="220" t="s">
        <v>144</v>
      </c>
      <c r="E397" s="229" t="s">
        <v>19</v>
      </c>
      <c r="F397" s="230" t="s">
        <v>579</v>
      </c>
      <c r="G397" s="228"/>
      <c r="H397" s="231">
        <v>12.795999999999999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144</v>
      </c>
      <c r="AU397" s="237" t="s">
        <v>82</v>
      </c>
      <c r="AV397" s="13" t="s">
        <v>82</v>
      </c>
      <c r="AW397" s="13" t="s">
        <v>34</v>
      </c>
      <c r="AX397" s="13" t="s">
        <v>78</v>
      </c>
      <c r="AY397" s="237" t="s">
        <v>132</v>
      </c>
    </row>
    <row r="398" s="2" customFormat="1" ht="24.15" customHeight="1">
      <c r="A398" s="40"/>
      <c r="B398" s="41"/>
      <c r="C398" s="207" t="s">
        <v>580</v>
      </c>
      <c r="D398" s="207" t="s">
        <v>134</v>
      </c>
      <c r="E398" s="208" t="s">
        <v>581</v>
      </c>
      <c r="F398" s="209" t="s">
        <v>582</v>
      </c>
      <c r="G398" s="210" t="s">
        <v>227</v>
      </c>
      <c r="H398" s="211">
        <v>179.14400000000001</v>
      </c>
      <c r="I398" s="212"/>
      <c r="J398" s="213">
        <f>ROUND(I398*H398,2)</f>
        <v>0</v>
      </c>
      <c r="K398" s="209" t="s">
        <v>137</v>
      </c>
      <c r="L398" s="46"/>
      <c r="M398" s="214" t="s">
        <v>19</v>
      </c>
      <c r="N398" s="215" t="s">
        <v>44</v>
      </c>
      <c r="O398" s="86"/>
      <c r="P398" s="216">
        <f>O398*H398</f>
        <v>0</v>
      </c>
      <c r="Q398" s="216">
        <v>0</v>
      </c>
      <c r="R398" s="216">
        <f>Q398*H398</f>
        <v>0</v>
      </c>
      <c r="S398" s="216">
        <v>0</v>
      </c>
      <c r="T398" s="217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8" t="s">
        <v>138</v>
      </c>
      <c r="AT398" s="218" t="s">
        <v>134</v>
      </c>
      <c r="AU398" s="218" t="s">
        <v>82</v>
      </c>
      <c r="AY398" s="19" t="s">
        <v>132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19" t="s">
        <v>78</v>
      </c>
      <c r="BK398" s="219">
        <f>ROUND(I398*H398,2)</f>
        <v>0</v>
      </c>
      <c r="BL398" s="19" t="s">
        <v>138</v>
      </c>
      <c r="BM398" s="218" t="s">
        <v>583</v>
      </c>
    </row>
    <row r="399" s="2" customFormat="1">
      <c r="A399" s="40"/>
      <c r="B399" s="41"/>
      <c r="C399" s="42"/>
      <c r="D399" s="220" t="s">
        <v>140</v>
      </c>
      <c r="E399" s="42"/>
      <c r="F399" s="221" t="s">
        <v>570</v>
      </c>
      <c r="G399" s="42"/>
      <c r="H399" s="42"/>
      <c r="I399" s="222"/>
      <c r="J399" s="42"/>
      <c r="K399" s="42"/>
      <c r="L399" s="46"/>
      <c r="M399" s="223"/>
      <c r="N399" s="224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140</v>
      </c>
      <c r="AU399" s="19" t="s">
        <v>82</v>
      </c>
    </row>
    <row r="400" s="2" customFormat="1">
      <c r="A400" s="40"/>
      <c r="B400" s="41"/>
      <c r="C400" s="42"/>
      <c r="D400" s="225" t="s">
        <v>142</v>
      </c>
      <c r="E400" s="42"/>
      <c r="F400" s="226" t="s">
        <v>584</v>
      </c>
      <c r="G400" s="42"/>
      <c r="H400" s="42"/>
      <c r="I400" s="222"/>
      <c r="J400" s="42"/>
      <c r="K400" s="42"/>
      <c r="L400" s="46"/>
      <c r="M400" s="223"/>
      <c r="N400" s="224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142</v>
      </c>
      <c r="AU400" s="19" t="s">
        <v>82</v>
      </c>
    </row>
    <row r="401" s="13" customFormat="1">
      <c r="A401" s="13"/>
      <c r="B401" s="227"/>
      <c r="C401" s="228"/>
      <c r="D401" s="220" t="s">
        <v>144</v>
      </c>
      <c r="E401" s="229" t="s">
        <v>19</v>
      </c>
      <c r="F401" s="230" t="s">
        <v>585</v>
      </c>
      <c r="G401" s="228"/>
      <c r="H401" s="231">
        <v>179.14400000000001</v>
      </c>
      <c r="I401" s="232"/>
      <c r="J401" s="228"/>
      <c r="K401" s="228"/>
      <c r="L401" s="233"/>
      <c r="M401" s="234"/>
      <c r="N401" s="235"/>
      <c r="O401" s="235"/>
      <c r="P401" s="235"/>
      <c r="Q401" s="235"/>
      <c r="R401" s="235"/>
      <c r="S401" s="235"/>
      <c r="T401" s="23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7" t="s">
        <v>144</v>
      </c>
      <c r="AU401" s="237" t="s">
        <v>82</v>
      </c>
      <c r="AV401" s="13" t="s">
        <v>82</v>
      </c>
      <c r="AW401" s="13" t="s">
        <v>34</v>
      </c>
      <c r="AX401" s="13" t="s">
        <v>78</v>
      </c>
      <c r="AY401" s="237" t="s">
        <v>132</v>
      </c>
    </row>
    <row r="402" s="2" customFormat="1" ht="33" customHeight="1">
      <c r="A402" s="40"/>
      <c r="B402" s="41"/>
      <c r="C402" s="207" t="s">
        <v>586</v>
      </c>
      <c r="D402" s="207" t="s">
        <v>134</v>
      </c>
      <c r="E402" s="208" t="s">
        <v>587</v>
      </c>
      <c r="F402" s="209" t="s">
        <v>588</v>
      </c>
      <c r="G402" s="210" t="s">
        <v>227</v>
      </c>
      <c r="H402" s="211">
        <v>39.753</v>
      </c>
      <c r="I402" s="212"/>
      <c r="J402" s="213">
        <f>ROUND(I402*H402,2)</f>
        <v>0</v>
      </c>
      <c r="K402" s="209" t="s">
        <v>137</v>
      </c>
      <c r="L402" s="46"/>
      <c r="M402" s="214" t="s">
        <v>19</v>
      </c>
      <c r="N402" s="215" t="s">
        <v>44</v>
      </c>
      <c r="O402" s="86"/>
      <c r="P402" s="216">
        <f>O402*H402</f>
        <v>0</v>
      </c>
      <c r="Q402" s="216">
        <v>0</v>
      </c>
      <c r="R402" s="216">
        <f>Q402*H402</f>
        <v>0</v>
      </c>
      <c r="S402" s="216">
        <v>0</v>
      </c>
      <c r="T402" s="217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8" t="s">
        <v>138</v>
      </c>
      <c r="AT402" s="218" t="s">
        <v>134</v>
      </c>
      <c r="AU402" s="218" t="s">
        <v>82</v>
      </c>
      <c r="AY402" s="19" t="s">
        <v>132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19" t="s">
        <v>78</v>
      </c>
      <c r="BK402" s="219">
        <f>ROUND(I402*H402,2)</f>
        <v>0</v>
      </c>
      <c r="BL402" s="19" t="s">
        <v>138</v>
      </c>
      <c r="BM402" s="218" t="s">
        <v>589</v>
      </c>
    </row>
    <row r="403" s="2" customFormat="1">
      <c r="A403" s="40"/>
      <c r="B403" s="41"/>
      <c r="C403" s="42"/>
      <c r="D403" s="220" t="s">
        <v>140</v>
      </c>
      <c r="E403" s="42"/>
      <c r="F403" s="221" t="s">
        <v>590</v>
      </c>
      <c r="G403" s="42"/>
      <c r="H403" s="42"/>
      <c r="I403" s="222"/>
      <c r="J403" s="42"/>
      <c r="K403" s="42"/>
      <c r="L403" s="46"/>
      <c r="M403" s="223"/>
      <c r="N403" s="224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140</v>
      </c>
      <c r="AU403" s="19" t="s">
        <v>82</v>
      </c>
    </row>
    <row r="404" s="2" customFormat="1">
      <c r="A404" s="40"/>
      <c r="B404" s="41"/>
      <c r="C404" s="42"/>
      <c r="D404" s="225" t="s">
        <v>142</v>
      </c>
      <c r="E404" s="42"/>
      <c r="F404" s="226" t="s">
        <v>591</v>
      </c>
      <c r="G404" s="42"/>
      <c r="H404" s="42"/>
      <c r="I404" s="222"/>
      <c r="J404" s="42"/>
      <c r="K404" s="42"/>
      <c r="L404" s="46"/>
      <c r="M404" s="223"/>
      <c r="N404" s="224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142</v>
      </c>
      <c r="AU404" s="19" t="s">
        <v>82</v>
      </c>
    </row>
    <row r="405" s="13" customFormat="1">
      <c r="A405" s="13"/>
      <c r="B405" s="227"/>
      <c r="C405" s="228"/>
      <c r="D405" s="220" t="s">
        <v>144</v>
      </c>
      <c r="E405" s="229" t="s">
        <v>19</v>
      </c>
      <c r="F405" s="230" t="s">
        <v>592</v>
      </c>
      <c r="G405" s="228"/>
      <c r="H405" s="231">
        <v>39.753</v>
      </c>
      <c r="I405" s="232"/>
      <c r="J405" s="228"/>
      <c r="K405" s="228"/>
      <c r="L405" s="233"/>
      <c r="M405" s="234"/>
      <c r="N405" s="235"/>
      <c r="O405" s="235"/>
      <c r="P405" s="235"/>
      <c r="Q405" s="235"/>
      <c r="R405" s="235"/>
      <c r="S405" s="235"/>
      <c r="T405" s="23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7" t="s">
        <v>144</v>
      </c>
      <c r="AU405" s="237" t="s">
        <v>82</v>
      </c>
      <c r="AV405" s="13" t="s">
        <v>82</v>
      </c>
      <c r="AW405" s="13" t="s">
        <v>34</v>
      </c>
      <c r="AX405" s="13" t="s">
        <v>78</v>
      </c>
      <c r="AY405" s="237" t="s">
        <v>132</v>
      </c>
    </row>
    <row r="406" s="2" customFormat="1" ht="33" customHeight="1">
      <c r="A406" s="40"/>
      <c r="B406" s="41"/>
      <c r="C406" s="207" t="s">
        <v>593</v>
      </c>
      <c r="D406" s="207" t="s">
        <v>134</v>
      </c>
      <c r="E406" s="208" t="s">
        <v>594</v>
      </c>
      <c r="F406" s="209" t="s">
        <v>595</v>
      </c>
      <c r="G406" s="210" t="s">
        <v>227</v>
      </c>
      <c r="H406" s="211">
        <v>66.355000000000004</v>
      </c>
      <c r="I406" s="212"/>
      <c r="J406" s="213">
        <f>ROUND(I406*H406,2)</f>
        <v>0</v>
      </c>
      <c r="K406" s="209" t="s">
        <v>137</v>
      </c>
      <c r="L406" s="46"/>
      <c r="M406" s="214" t="s">
        <v>19</v>
      </c>
      <c r="N406" s="215" t="s">
        <v>44</v>
      </c>
      <c r="O406" s="86"/>
      <c r="P406" s="216">
        <f>O406*H406</f>
        <v>0</v>
      </c>
      <c r="Q406" s="216">
        <v>0</v>
      </c>
      <c r="R406" s="216">
        <f>Q406*H406</f>
        <v>0</v>
      </c>
      <c r="S406" s="216">
        <v>0</v>
      </c>
      <c r="T406" s="217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8" t="s">
        <v>138</v>
      </c>
      <c r="AT406" s="218" t="s">
        <v>134</v>
      </c>
      <c r="AU406" s="218" t="s">
        <v>82</v>
      </c>
      <c r="AY406" s="19" t="s">
        <v>132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19" t="s">
        <v>78</v>
      </c>
      <c r="BK406" s="219">
        <f>ROUND(I406*H406,2)</f>
        <v>0</v>
      </c>
      <c r="BL406" s="19" t="s">
        <v>138</v>
      </c>
      <c r="BM406" s="218" t="s">
        <v>596</v>
      </c>
    </row>
    <row r="407" s="2" customFormat="1">
      <c r="A407" s="40"/>
      <c r="B407" s="41"/>
      <c r="C407" s="42"/>
      <c r="D407" s="220" t="s">
        <v>140</v>
      </c>
      <c r="E407" s="42"/>
      <c r="F407" s="221" t="s">
        <v>597</v>
      </c>
      <c r="G407" s="42"/>
      <c r="H407" s="42"/>
      <c r="I407" s="222"/>
      <c r="J407" s="42"/>
      <c r="K407" s="42"/>
      <c r="L407" s="46"/>
      <c r="M407" s="223"/>
      <c r="N407" s="224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140</v>
      </c>
      <c r="AU407" s="19" t="s">
        <v>82</v>
      </c>
    </row>
    <row r="408" s="2" customFormat="1">
      <c r="A408" s="40"/>
      <c r="B408" s="41"/>
      <c r="C408" s="42"/>
      <c r="D408" s="225" t="s">
        <v>142</v>
      </c>
      <c r="E408" s="42"/>
      <c r="F408" s="226" t="s">
        <v>598</v>
      </c>
      <c r="G408" s="42"/>
      <c r="H408" s="42"/>
      <c r="I408" s="222"/>
      <c r="J408" s="42"/>
      <c r="K408" s="42"/>
      <c r="L408" s="46"/>
      <c r="M408" s="223"/>
      <c r="N408" s="224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142</v>
      </c>
      <c r="AU408" s="19" t="s">
        <v>82</v>
      </c>
    </row>
    <row r="409" s="13" customFormat="1">
      <c r="A409" s="13"/>
      <c r="B409" s="227"/>
      <c r="C409" s="228"/>
      <c r="D409" s="220" t="s">
        <v>144</v>
      </c>
      <c r="E409" s="229" t="s">
        <v>19</v>
      </c>
      <c r="F409" s="230" t="s">
        <v>599</v>
      </c>
      <c r="G409" s="228"/>
      <c r="H409" s="231">
        <v>66.355000000000004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7" t="s">
        <v>144</v>
      </c>
      <c r="AU409" s="237" t="s">
        <v>82</v>
      </c>
      <c r="AV409" s="13" t="s">
        <v>82</v>
      </c>
      <c r="AW409" s="13" t="s">
        <v>34</v>
      </c>
      <c r="AX409" s="13" t="s">
        <v>78</v>
      </c>
      <c r="AY409" s="237" t="s">
        <v>132</v>
      </c>
    </row>
    <row r="410" s="12" customFormat="1" ht="22.8" customHeight="1">
      <c r="A410" s="12"/>
      <c r="B410" s="191"/>
      <c r="C410" s="192"/>
      <c r="D410" s="193" t="s">
        <v>72</v>
      </c>
      <c r="E410" s="205" t="s">
        <v>600</v>
      </c>
      <c r="F410" s="205" t="s">
        <v>601</v>
      </c>
      <c r="G410" s="192"/>
      <c r="H410" s="192"/>
      <c r="I410" s="195"/>
      <c r="J410" s="206">
        <f>BK410</f>
        <v>0</v>
      </c>
      <c r="K410" s="192"/>
      <c r="L410" s="197"/>
      <c r="M410" s="198"/>
      <c r="N410" s="199"/>
      <c r="O410" s="199"/>
      <c r="P410" s="200">
        <f>SUM(P411:P413)</f>
        <v>0</v>
      </c>
      <c r="Q410" s="199"/>
      <c r="R410" s="200">
        <f>SUM(R411:R413)</f>
        <v>0</v>
      </c>
      <c r="S410" s="199"/>
      <c r="T410" s="201">
        <f>SUM(T411:T413)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2" t="s">
        <v>78</v>
      </c>
      <c r="AT410" s="203" t="s">
        <v>72</v>
      </c>
      <c r="AU410" s="203" t="s">
        <v>78</v>
      </c>
      <c r="AY410" s="202" t="s">
        <v>132</v>
      </c>
      <c r="BK410" s="204">
        <f>SUM(BK411:BK413)</f>
        <v>0</v>
      </c>
    </row>
    <row r="411" s="2" customFormat="1" ht="24.15" customHeight="1">
      <c r="A411" s="40"/>
      <c r="B411" s="41"/>
      <c r="C411" s="207" t="s">
        <v>602</v>
      </c>
      <c r="D411" s="207" t="s">
        <v>134</v>
      </c>
      <c r="E411" s="208" t="s">
        <v>603</v>
      </c>
      <c r="F411" s="209" t="s">
        <v>604</v>
      </c>
      <c r="G411" s="210" t="s">
        <v>227</v>
      </c>
      <c r="H411" s="211">
        <v>391.28699999999998</v>
      </c>
      <c r="I411" s="212"/>
      <c r="J411" s="213">
        <f>ROUND(I411*H411,2)</f>
        <v>0</v>
      </c>
      <c r="K411" s="209" t="s">
        <v>137</v>
      </c>
      <c r="L411" s="46"/>
      <c r="M411" s="214" t="s">
        <v>19</v>
      </c>
      <c r="N411" s="215" t="s">
        <v>44</v>
      </c>
      <c r="O411" s="86"/>
      <c r="P411" s="216">
        <f>O411*H411</f>
        <v>0</v>
      </c>
      <c r="Q411" s="216">
        <v>0</v>
      </c>
      <c r="R411" s="216">
        <f>Q411*H411</f>
        <v>0</v>
      </c>
      <c r="S411" s="216">
        <v>0</v>
      </c>
      <c r="T411" s="217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8" t="s">
        <v>138</v>
      </c>
      <c r="AT411" s="218" t="s">
        <v>134</v>
      </c>
      <c r="AU411" s="218" t="s">
        <v>82</v>
      </c>
      <c r="AY411" s="19" t="s">
        <v>132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19" t="s">
        <v>78</v>
      </c>
      <c r="BK411" s="219">
        <f>ROUND(I411*H411,2)</f>
        <v>0</v>
      </c>
      <c r="BL411" s="19" t="s">
        <v>138</v>
      </c>
      <c r="BM411" s="218" t="s">
        <v>605</v>
      </c>
    </row>
    <row r="412" s="2" customFormat="1">
      <c r="A412" s="40"/>
      <c r="B412" s="41"/>
      <c r="C412" s="42"/>
      <c r="D412" s="220" t="s">
        <v>140</v>
      </c>
      <c r="E412" s="42"/>
      <c r="F412" s="221" t="s">
        <v>606</v>
      </c>
      <c r="G412" s="42"/>
      <c r="H412" s="42"/>
      <c r="I412" s="222"/>
      <c r="J412" s="42"/>
      <c r="K412" s="42"/>
      <c r="L412" s="46"/>
      <c r="M412" s="223"/>
      <c r="N412" s="224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140</v>
      </c>
      <c r="AU412" s="19" t="s">
        <v>82</v>
      </c>
    </row>
    <row r="413" s="2" customFormat="1">
      <c r="A413" s="40"/>
      <c r="B413" s="41"/>
      <c r="C413" s="42"/>
      <c r="D413" s="225" t="s">
        <v>142</v>
      </c>
      <c r="E413" s="42"/>
      <c r="F413" s="226" t="s">
        <v>607</v>
      </c>
      <c r="G413" s="42"/>
      <c r="H413" s="42"/>
      <c r="I413" s="222"/>
      <c r="J413" s="42"/>
      <c r="K413" s="42"/>
      <c r="L413" s="46"/>
      <c r="M413" s="269"/>
      <c r="N413" s="270"/>
      <c r="O413" s="271"/>
      <c r="P413" s="271"/>
      <c r="Q413" s="271"/>
      <c r="R413" s="271"/>
      <c r="S413" s="271"/>
      <c r="T413" s="272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142</v>
      </c>
      <c r="AU413" s="19" t="s">
        <v>82</v>
      </c>
    </row>
    <row r="414" s="2" customFormat="1" ht="6.96" customHeight="1">
      <c r="A414" s="40"/>
      <c r="B414" s="61"/>
      <c r="C414" s="62"/>
      <c r="D414" s="62"/>
      <c r="E414" s="62"/>
      <c r="F414" s="62"/>
      <c r="G414" s="62"/>
      <c r="H414" s="62"/>
      <c r="I414" s="62"/>
      <c r="J414" s="62"/>
      <c r="K414" s="62"/>
      <c r="L414" s="46"/>
      <c r="M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</row>
  </sheetData>
  <sheetProtection sheet="1" autoFilter="0" formatColumns="0" formatRows="0" objects="1" scenarios="1" spinCount="100000" saltValue="ZMLTYdy3lwoGTiCXstDEuZ1bO4tFPpnD/myMVjNOnPJGCsAY8j5UVlgYFaMgXtMuuopdV45zV8KZBFa1dBM8RQ==" hashValue="nxMDJivKcw7kr4RIRv8WU6My8Hba1lGTviQ3zVyRNEua+Iv8boV6T7c8wgHYPuPAat1Hxdpft0Tyg6wd5356lQ==" algorithmName="SHA-512" password="CC35"/>
  <autoFilter ref="C88:K41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2/113106123"/>
    <hyperlink ref="F98" r:id="rId2" display="https://podminky.urs.cz/item/CS_URS_2024_02/113154518"/>
    <hyperlink ref="F104" r:id="rId3" display="https://podminky.urs.cz/item/CS_URS_2024_02/113155518"/>
    <hyperlink ref="F108" r:id="rId4" display="https://podminky.urs.cz/item/CS_URS_2024_02/113202111"/>
    <hyperlink ref="F112" r:id="rId5" display="https://podminky.urs.cz/item/CS_URS_2024_02/113204111"/>
    <hyperlink ref="F116" r:id="rId6" display="https://podminky.urs.cz/item/CS_URS_2024_02/122252203"/>
    <hyperlink ref="F122" r:id="rId7" display="https://podminky.urs.cz/item/CS_URS_2024_02/131151100"/>
    <hyperlink ref="F126" r:id="rId8" display="https://podminky.urs.cz/item/CS_URS_2024_02/131151103"/>
    <hyperlink ref="F131" r:id="rId9" display="https://podminky.urs.cz/item/CS_URS_2024_02/132112121"/>
    <hyperlink ref="F136" r:id="rId10" display="https://podminky.urs.cz/item/CS_URS_2024_02/132151101"/>
    <hyperlink ref="F142" r:id="rId11" display="https://podminky.urs.cz/item/CS_URS_2024_02/162751117"/>
    <hyperlink ref="F156" r:id="rId12" display="https://podminky.urs.cz/item/CS_URS_2024_02/167151101"/>
    <hyperlink ref="F160" r:id="rId13" display="https://podminky.urs.cz/item/CS_URS_2024_02/171201221"/>
    <hyperlink ref="F172" r:id="rId14" display="https://podminky.urs.cz/item/CS_URS_2024_02/171251201"/>
    <hyperlink ref="F180" r:id="rId15" display="https://podminky.urs.cz/item/CS_URS_2024_02/175111101"/>
    <hyperlink ref="F188" r:id="rId16" display="https://podminky.urs.cz/item/CS_URS_2024_02/175151101"/>
    <hyperlink ref="F198" r:id="rId17" display="https://podminky.urs.cz/item/CS_URS_2024_02/181111121"/>
    <hyperlink ref="F202" r:id="rId18" display="https://podminky.urs.cz/item/CS_URS_2024_02/181351103"/>
    <hyperlink ref="F206" r:id="rId19" display="https://podminky.urs.cz/item/CS_URS_2024_02/181411131"/>
    <hyperlink ref="F213" r:id="rId20" display="https://podminky.urs.cz/item/CS_URS_2024_02/181951112"/>
    <hyperlink ref="F223" r:id="rId21" display="https://podminky.urs.cz/item/CS_URS_2024_02/211531111"/>
    <hyperlink ref="F233" r:id="rId22" display="https://podminky.urs.cz/item/CS_URS_2024_02/451572111"/>
    <hyperlink ref="F239" r:id="rId23" display="https://podminky.urs.cz/item/CS_URS_2024_02/564851111"/>
    <hyperlink ref="F243" r:id="rId24" display="https://podminky.urs.cz/item/CS_URS_2024_02/566301111"/>
    <hyperlink ref="F248" r:id="rId25" display="https://podminky.urs.cz/item/CS_URS_2024_02/596211110"/>
    <hyperlink ref="F264" r:id="rId26" display="https://podminky.urs.cz/item/CS_URS_2024_02/596211114"/>
    <hyperlink ref="F272" r:id="rId27" display="https://podminky.urs.cz/item/CS_URS_2024_02/596211214"/>
    <hyperlink ref="F277" r:id="rId28" display="https://podminky.urs.cz/item/CS_URS_2024_02/596212212"/>
    <hyperlink ref="F306" r:id="rId29" display="https://podminky.urs.cz/item/CS_URS_2024_02/899132111"/>
    <hyperlink ref="F309" r:id="rId30" display="https://podminky.urs.cz/item/CS_URS_2024_02/899661312"/>
    <hyperlink ref="F314" r:id="rId31" display="https://podminky.urs.cz/item/CS_URS_2024_02/914111111"/>
    <hyperlink ref="F322" r:id="rId32" display="https://podminky.urs.cz/item/CS_URS_2024_02/914511111"/>
    <hyperlink ref="F333" r:id="rId33" display="https://podminky.urs.cz/item/CS_URS_2024_02/915231112"/>
    <hyperlink ref="F337" r:id="rId34" display="https://podminky.urs.cz/item/CS_URS_2024_02/915621111"/>
    <hyperlink ref="F340" r:id="rId35" display="https://podminky.urs.cz/item/CS_URS_2024_02/916131213"/>
    <hyperlink ref="F371" r:id="rId36" display="https://podminky.urs.cz/item/CS_URS_2024_02/919122112"/>
    <hyperlink ref="F374" r:id="rId37" display="https://podminky.urs.cz/item/CS_URS_2024_02/919726122"/>
    <hyperlink ref="F381" r:id="rId38" display="https://podminky.urs.cz/item/CS_URS_2024_02/919731122"/>
    <hyperlink ref="F384" r:id="rId39" display="https://podminky.urs.cz/item/CS_URS_2024_02/919735112"/>
    <hyperlink ref="F388" r:id="rId40" display="https://podminky.urs.cz/item/CS_URS_2024_02/997221551"/>
    <hyperlink ref="F392" r:id="rId41" display="https://podminky.urs.cz/item/CS_URS_2024_02/997221559"/>
    <hyperlink ref="F396" r:id="rId42" display="https://podminky.urs.cz/item/CS_URS_2024_02/997221561"/>
    <hyperlink ref="F400" r:id="rId43" display="https://podminky.urs.cz/item/CS_URS_2024_02/997221569"/>
    <hyperlink ref="F404" r:id="rId44" display="https://podminky.urs.cz/item/CS_URS_2024_02/997221615"/>
    <hyperlink ref="F408" r:id="rId45" display="https://podminky.urs.cz/item/CS_URS_2024_02/997221645"/>
    <hyperlink ref="F413" r:id="rId46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</row>
    <row r="4" s="1" customFormat="1" ht="24.96" customHeight="1">
      <c r="B4" s="22"/>
      <c r="D4" s="133" t="s">
        <v>93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Výstavba parkoviště u bývalého obytného bloku 11 - Bečov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101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608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12. 7. 2021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32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ROUND((SUM(BE83:BE104)),  2)</f>
        <v>0</v>
      </c>
      <c r="G33" s="40"/>
      <c r="H33" s="40"/>
      <c r="I33" s="151">
        <v>0.20999999999999999</v>
      </c>
      <c r="J33" s="150">
        <f>ROUND(((SUM(BE83:BE104))*I33),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ROUND((SUM(BF83:BF104)),  2)</f>
        <v>0</v>
      </c>
      <c r="G34" s="40"/>
      <c r="H34" s="40"/>
      <c r="I34" s="151">
        <v>0.14999999999999999</v>
      </c>
      <c r="J34" s="150">
        <f>ROUND(((SUM(BF83:BF104))*I34),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ROUND((SUM(BG83:BG104)),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ROUND((SUM(BH83:BH104)),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ROUND((SUM(BI83:BI104)),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Výstavba parkoviště u bývalého obytného bloku 11 - Bečov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2 - Vedlejší rozpočtové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12. 7. 2021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Obec Bečov</v>
      </c>
      <c r="G54" s="42"/>
      <c r="H54" s="42"/>
      <c r="I54" s="34" t="s">
        <v>31</v>
      </c>
      <c r="J54" s="38" t="str">
        <f>E21</f>
        <v>REAL-INVESTA spol.s 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ing.Žílová Helena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68"/>
      <c r="C60" s="169"/>
      <c r="D60" s="170" t="s">
        <v>609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610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611</v>
      </c>
      <c r="E62" s="177"/>
      <c r="F62" s="177"/>
      <c r="G62" s="177"/>
      <c r="H62" s="177"/>
      <c r="I62" s="177"/>
      <c r="J62" s="178">
        <f>J93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612</v>
      </c>
      <c r="E63" s="177"/>
      <c r="F63" s="177"/>
      <c r="G63" s="177"/>
      <c r="H63" s="177"/>
      <c r="I63" s="177"/>
      <c r="J63" s="178">
        <f>J100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117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3" t="str">
        <f>E7</f>
        <v>Výstavba parkoviště u bývalého obytného bloku 11 - Bečov</v>
      </c>
      <c r="F73" s="34"/>
      <c r="G73" s="34"/>
      <c r="H73" s="34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101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2 - Vedlejší rozpočtové náklady</v>
      </c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12. 7. 2021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Obec Bečov</v>
      </c>
      <c r="G79" s="42"/>
      <c r="H79" s="42"/>
      <c r="I79" s="34" t="s">
        <v>31</v>
      </c>
      <c r="J79" s="38" t="str">
        <f>E21</f>
        <v>REAL-INVESTA spol.s r.o.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35</v>
      </c>
      <c r="J80" s="38" t="str">
        <f>E24</f>
        <v>ing.Žílová Helena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0"/>
      <c r="B82" s="181"/>
      <c r="C82" s="182" t="s">
        <v>118</v>
      </c>
      <c r="D82" s="183" t="s">
        <v>58</v>
      </c>
      <c r="E82" s="183" t="s">
        <v>54</v>
      </c>
      <c r="F82" s="183" t="s">
        <v>55</v>
      </c>
      <c r="G82" s="183" t="s">
        <v>119</v>
      </c>
      <c r="H82" s="183" t="s">
        <v>120</v>
      </c>
      <c r="I82" s="183" t="s">
        <v>121</v>
      </c>
      <c r="J82" s="183" t="s">
        <v>105</v>
      </c>
      <c r="K82" s="184" t="s">
        <v>122</v>
      </c>
      <c r="L82" s="185"/>
      <c r="M82" s="94" t="s">
        <v>19</v>
      </c>
      <c r="N82" s="95" t="s">
        <v>43</v>
      </c>
      <c r="O82" s="95" t="s">
        <v>123</v>
      </c>
      <c r="P82" s="95" t="s">
        <v>124</v>
      </c>
      <c r="Q82" s="95" t="s">
        <v>125</v>
      </c>
      <c r="R82" s="95" t="s">
        <v>126</v>
      </c>
      <c r="S82" s="95" t="s">
        <v>127</v>
      </c>
      <c r="T82" s="96" t="s">
        <v>128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0"/>
      <c r="B83" s="41"/>
      <c r="C83" s="101" t="s">
        <v>129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</f>
        <v>0</v>
      </c>
      <c r="Q83" s="98"/>
      <c r="R83" s="188">
        <f>R84</f>
        <v>0</v>
      </c>
      <c r="S83" s="98"/>
      <c r="T83" s="189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106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72</v>
      </c>
      <c r="E84" s="194" t="s">
        <v>613</v>
      </c>
      <c r="F84" s="194" t="s">
        <v>83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P85+P93+P100</f>
        <v>0</v>
      </c>
      <c r="Q84" s="199"/>
      <c r="R84" s="200">
        <f>R85+R93+R100</f>
        <v>0</v>
      </c>
      <c r="S84" s="199"/>
      <c r="T84" s="201">
        <f>T85+T93+T100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167</v>
      </c>
      <c r="AT84" s="203" t="s">
        <v>72</v>
      </c>
      <c r="AU84" s="203" t="s">
        <v>73</v>
      </c>
      <c r="AY84" s="202" t="s">
        <v>132</v>
      </c>
      <c r="BK84" s="204">
        <f>BK85+BK93+BK100</f>
        <v>0</v>
      </c>
    </row>
    <row r="85" s="12" customFormat="1" ht="22.8" customHeight="1">
      <c r="A85" s="12"/>
      <c r="B85" s="191"/>
      <c r="C85" s="192"/>
      <c r="D85" s="193" t="s">
        <v>72</v>
      </c>
      <c r="E85" s="205" t="s">
        <v>614</v>
      </c>
      <c r="F85" s="205" t="s">
        <v>615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SUM(P86:P92)</f>
        <v>0</v>
      </c>
      <c r="Q85" s="199"/>
      <c r="R85" s="200">
        <f>SUM(R86:R92)</f>
        <v>0</v>
      </c>
      <c r="S85" s="199"/>
      <c r="T85" s="201">
        <f>SUM(T86:T92)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167</v>
      </c>
      <c r="AT85" s="203" t="s">
        <v>72</v>
      </c>
      <c r="AU85" s="203" t="s">
        <v>78</v>
      </c>
      <c r="AY85" s="202" t="s">
        <v>132</v>
      </c>
      <c r="BK85" s="204">
        <f>SUM(BK86:BK92)</f>
        <v>0</v>
      </c>
    </row>
    <row r="86" s="2" customFormat="1" ht="16.5" customHeight="1">
      <c r="A86" s="40"/>
      <c r="B86" s="41"/>
      <c r="C86" s="207" t="s">
        <v>78</v>
      </c>
      <c r="D86" s="207" t="s">
        <v>134</v>
      </c>
      <c r="E86" s="208" t="s">
        <v>616</v>
      </c>
      <c r="F86" s="209" t="s">
        <v>617</v>
      </c>
      <c r="G86" s="210" t="s">
        <v>618</v>
      </c>
      <c r="H86" s="211">
        <v>1</v>
      </c>
      <c r="I86" s="212"/>
      <c r="J86" s="213">
        <f>ROUND(I86*H86,2)</f>
        <v>0</v>
      </c>
      <c r="K86" s="209" t="s">
        <v>464</v>
      </c>
      <c r="L86" s="46"/>
      <c r="M86" s="214" t="s">
        <v>19</v>
      </c>
      <c r="N86" s="215" t="s">
        <v>44</v>
      </c>
      <c r="O86" s="86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619</v>
      </c>
      <c r="AT86" s="218" t="s">
        <v>134</v>
      </c>
      <c r="AU86" s="218" t="s">
        <v>82</v>
      </c>
      <c r="AY86" s="19" t="s">
        <v>132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78</v>
      </c>
      <c r="BK86" s="219">
        <f>ROUND(I86*H86,2)</f>
        <v>0</v>
      </c>
      <c r="BL86" s="19" t="s">
        <v>619</v>
      </c>
      <c r="BM86" s="218" t="s">
        <v>620</v>
      </c>
    </row>
    <row r="87" s="2" customFormat="1">
      <c r="A87" s="40"/>
      <c r="B87" s="41"/>
      <c r="C87" s="42"/>
      <c r="D87" s="220" t="s">
        <v>140</v>
      </c>
      <c r="E87" s="42"/>
      <c r="F87" s="221" t="s">
        <v>617</v>
      </c>
      <c r="G87" s="42"/>
      <c r="H87" s="42"/>
      <c r="I87" s="222"/>
      <c r="J87" s="42"/>
      <c r="K87" s="42"/>
      <c r="L87" s="46"/>
      <c r="M87" s="223"/>
      <c r="N87" s="224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140</v>
      </c>
      <c r="AU87" s="19" t="s">
        <v>82</v>
      </c>
    </row>
    <row r="88" s="2" customFormat="1">
      <c r="A88" s="40"/>
      <c r="B88" s="41"/>
      <c r="C88" s="42"/>
      <c r="D88" s="225" t="s">
        <v>142</v>
      </c>
      <c r="E88" s="42"/>
      <c r="F88" s="226" t="s">
        <v>621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142</v>
      </c>
      <c r="AU88" s="19" t="s">
        <v>82</v>
      </c>
    </row>
    <row r="89" s="2" customFormat="1" ht="16.5" customHeight="1">
      <c r="A89" s="40"/>
      <c r="B89" s="41"/>
      <c r="C89" s="207" t="s">
        <v>82</v>
      </c>
      <c r="D89" s="207" t="s">
        <v>134</v>
      </c>
      <c r="E89" s="208" t="s">
        <v>622</v>
      </c>
      <c r="F89" s="209" t="s">
        <v>623</v>
      </c>
      <c r="G89" s="210" t="s">
        <v>618</v>
      </c>
      <c r="H89" s="211">
        <v>1</v>
      </c>
      <c r="I89" s="212"/>
      <c r="J89" s="213">
        <f>ROUND(I89*H89,2)</f>
        <v>0</v>
      </c>
      <c r="K89" s="209" t="s">
        <v>464</v>
      </c>
      <c r="L89" s="46"/>
      <c r="M89" s="214" t="s">
        <v>19</v>
      </c>
      <c r="N89" s="215" t="s">
        <v>44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619</v>
      </c>
      <c r="AT89" s="218" t="s">
        <v>134</v>
      </c>
      <c r="AU89" s="218" t="s">
        <v>82</v>
      </c>
      <c r="AY89" s="19" t="s">
        <v>132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78</v>
      </c>
      <c r="BK89" s="219">
        <f>ROUND(I89*H89,2)</f>
        <v>0</v>
      </c>
      <c r="BL89" s="19" t="s">
        <v>619</v>
      </c>
      <c r="BM89" s="218" t="s">
        <v>624</v>
      </c>
    </row>
    <row r="90" s="2" customFormat="1">
      <c r="A90" s="40"/>
      <c r="B90" s="41"/>
      <c r="C90" s="42"/>
      <c r="D90" s="220" t="s">
        <v>140</v>
      </c>
      <c r="E90" s="42"/>
      <c r="F90" s="221" t="s">
        <v>623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140</v>
      </c>
      <c r="AU90" s="19" t="s">
        <v>82</v>
      </c>
    </row>
    <row r="91" s="2" customFormat="1">
      <c r="A91" s="40"/>
      <c r="B91" s="41"/>
      <c r="C91" s="42"/>
      <c r="D91" s="225" t="s">
        <v>142</v>
      </c>
      <c r="E91" s="42"/>
      <c r="F91" s="226" t="s">
        <v>625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142</v>
      </c>
      <c r="AU91" s="19" t="s">
        <v>82</v>
      </c>
    </row>
    <row r="92" s="2" customFormat="1">
      <c r="A92" s="40"/>
      <c r="B92" s="41"/>
      <c r="C92" s="42"/>
      <c r="D92" s="220" t="s">
        <v>626</v>
      </c>
      <c r="E92" s="42"/>
      <c r="F92" s="273" t="s">
        <v>627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626</v>
      </c>
      <c r="AU92" s="19" t="s">
        <v>82</v>
      </c>
    </row>
    <row r="93" s="12" customFormat="1" ht="22.8" customHeight="1">
      <c r="A93" s="12"/>
      <c r="B93" s="191"/>
      <c r="C93" s="192"/>
      <c r="D93" s="193" t="s">
        <v>72</v>
      </c>
      <c r="E93" s="205" t="s">
        <v>628</v>
      </c>
      <c r="F93" s="205" t="s">
        <v>629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SUM(P94:P99)</f>
        <v>0</v>
      </c>
      <c r="Q93" s="199"/>
      <c r="R93" s="200">
        <f>SUM(R94:R99)</f>
        <v>0</v>
      </c>
      <c r="S93" s="199"/>
      <c r="T93" s="201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167</v>
      </c>
      <c r="AT93" s="203" t="s">
        <v>72</v>
      </c>
      <c r="AU93" s="203" t="s">
        <v>78</v>
      </c>
      <c r="AY93" s="202" t="s">
        <v>132</v>
      </c>
      <c r="BK93" s="204">
        <f>SUM(BK94:BK99)</f>
        <v>0</v>
      </c>
    </row>
    <row r="94" s="2" customFormat="1" ht="16.5" customHeight="1">
      <c r="A94" s="40"/>
      <c r="B94" s="41"/>
      <c r="C94" s="207" t="s">
        <v>154</v>
      </c>
      <c r="D94" s="207" t="s">
        <v>134</v>
      </c>
      <c r="E94" s="208" t="s">
        <v>630</v>
      </c>
      <c r="F94" s="209" t="s">
        <v>629</v>
      </c>
      <c r="G94" s="210" t="s">
        <v>618</v>
      </c>
      <c r="H94" s="211">
        <v>1</v>
      </c>
      <c r="I94" s="212"/>
      <c r="J94" s="213">
        <f>ROUND(I94*H94,2)</f>
        <v>0</v>
      </c>
      <c r="K94" s="209" t="s">
        <v>464</v>
      </c>
      <c r="L94" s="46"/>
      <c r="M94" s="214" t="s">
        <v>19</v>
      </c>
      <c r="N94" s="215" t="s">
        <v>44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619</v>
      </c>
      <c r="AT94" s="218" t="s">
        <v>134</v>
      </c>
      <c r="AU94" s="218" t="s">
        <v>82</v>
      </c>
      <c r="AY94" s="19" t="s">
        <v>132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78</v>
      </c>
      <c r="BK94" s="219">
        <f>ROUND(I94*H94,2)</f>
        <v>0</v>
      </c>
      <c r="BL94" s="19" t="s">
        <v>619</v>
      </c>
      <c r="BM94" s="218" t="s">
        <v>631</v>
      </c>
    </row>
    <row r="95" s="2" customFormat="1">
      <c r="A95" s="40"/>
      <c r="B95" s="41"/>
      <c r="C95" s="42"/>
      <c r="D95" s="220" t="s">
        <v>140</v>
      </c>
      <c r="E95" s="42"/>
      <c r="F95" s="221" t="s">
        <v>629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140</v>
      </c>
      <c r="AU95" s="19" t="s">
        <v>82</v>
      </c>
    </row>
    <row r="96" s="2" customFormat="1">
      <c r="A96" s="40"/>
      <c r="B96" s="41"/>
      <c r="C96" s="42"/>
      <c r="D96" s="225" t="s">
        <v>142</v>
      </c>
      <c r="E96" s="42"/>
      <c r="F96" s="226" t="s">
        <v>632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142</v>
      </c>
      <c r="AU96" s="19" t="s">
        <v>82</v>
      </c>
    </row>
    <row r="97" s="2" customFormat="1" ht="16.5" customHeight="1">
      <c r="A97" s="40"/>
      <c r="B97" s="41"/>
      <c r="C97" s="207" t="s">
        <v>138</v>
      </c>
      <c r="D97" s="207" t="s">
        <v>134</v>
      </c>
      <c r="E97" s="208" t="s">
        <v>633</v>
      </c>
      <c r="F97" s="209" t="s">
        <v>634</v>
      </c>
      <c r="G97" s="210" t="s">
        <v>618</v>
      </c>
      <c r="H97" s="211">
        <v>1</v>
      </c>
      <c r="I97" s="212"/>
      <c r="J97" s="213">
        <f>ROUND(I97*H97,2)</f>
        <v>0</v>
      </c>
      <c r="K97" s="209" t="s">
        <v>635</v>
      </c>
      <c r="L97" s="46"/>
      <c r="M97" s="214" t="s">
        <v>19</v>
      </c>
      <c r="N97" s="215" t="s">
        <v>44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619</v>
      </c>
      <c r="AT97" s="218" t="s">
        <v>134</v>
      </c>
      <c r="AU97" s="218" t="s">
        <v>82</v>
      </c>
      <c r="AY97" s="19" t="s">
        <v>132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78</v>
      </c>
      <c r="BK97" s="219">
        <f>ROUND(I97*H97,2)</f>
        <v>0</v>
      </c>
      <c r="BL97" s="19" t="s">
        <v>619</v>
      </c>
      <c r="BM97" s="218" t="s">
        <v>636</v>
      </c>
    </row>
    <row r="98" s="2" customFormat="1">
      <c r="A98" s="40"/>
      <c r="B98" s="41"/>
      <c r="C98" s="42"/>
      <c r="D98" s="220" t="s">
        <v>140</v>
      </c>
      <c r="E98" s="42"/>
      <c r="F98" s="221" t="s">
        <v>634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140</v>
      </c>
      <c r="AU98" s="19" t="s">
        <v>82</v>
      </c>
    </row>
    <row r="99" s="2" customFormat="1">
      <c r="A99" s="40"/>
      <c r="B99" s="41"/>
      <c r="C99" s="42"/>
      <c r="D99" s="220" t="s">
        <v>626</v>
      </c>
      <c r="E99" s="42"/>
      <c r="F99" s="273" t="s">
        <v>637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626</v>
      </c>
      <c r="AU99" s="19" t="s">
        <v>82</v>
      </c>
    </row>
    <row r="100" s="12" customFormat="1" ht="22.8" customHeight="1">
      <c r="A100" s="12"/>
      <c r="B100" s="191"/>
      <c r="C100" s="192"/>
      <c r="D100" s="193" t="s">
        <v>72</v>
      </c>
      <c r="E100" s="205" t="s">
        <v>638</v>
      </c>
      <c r="F100" s="205" t="s">
        <v>639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SUM(P101:P104)</f>
        <v>0</v>
      </c>
      <c r="Q100" s="199"/>
      <c r="R100" s="200">
        <f>SUM(R101:R104)</f>
        <v>0</v>
      </c>
      <c r="S100" s="199"/>
      <c r="T100" s="201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167</v>
      </c>
      <c r="AT100" s="203" t="s">
        <v>72</v>
      </c>
      <c r="AU100" s="203" t="s">
        <v>78</v>
      </c>
      <c r="AY100" s="202" t="s">
        <v>132</v>
      </c>
      <c r="BK100" s="204">
        <f>SUM(BK101:BK104)</f>
        <v>0</v>
      </c>
    </row>
    <row r="101" s="2" customFormat="1" ht="16.5" customHeight="1">
      <c r="A101" s="40"/>
      <c r="B101" s="41"/>
      <c r="C101" s="207" t="s">
        <v>167</v>
      </c>
      <c r="D101" s="207" t="s">
        <v>134</v>
      </c>
      <c r="E101" s="208" t="s">
        <v>640</v>
      </c>
      <c r="F101" s="209" t="s">
        <v>641</v>
      </c>
      <c r="G101" s="210" t="s">
        <v>618</v>
      </c>
      <c r="H101" s="211">
        <v>1</v>
      </c>
      <c r="I101" s="212"/>
      <c r="J101" s="213">
        <f>ROUND(I101*H101,2)</f>
        <v>0</v>
      </c>
      <c r="K101" s="209" t="s">
        <v>464</v>
      </c>
      <c r="L101" s="46"/>
      <c r="M101" s="214" t="s">
        <v>19</v>
      </c>
      <c r="N101" s="215" t="s">
        <v>44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619</v>
      </c>
      <c r="AT101" s="218" t="s">
        <v>134</v>
      </c>
      <c r="AU101" s="218" t="s">
        <v>82</v>
      </c>
      <c r="AY101" s="19" t="s">
        <v>132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78</v>
      </c>
      <c r="BK101" s="219">
        <f>ROUND(I101*H101,2)</f>
        <v>0</v>
      </c>
      <c r="BL101" s="19" t="s">
        <v>619</v>
      </c>
      <c r="BM101" s="218" t="s">
        <v>642</v>
      </c>
    </row>
    <row r="102" s="2" customFormat="1">
      <c r="A102" s="40"/>
      <c r="B102" s="41"/>
      <c r="C102" s="42"/>
      <c r="D102" s="220" t="s">
        <v>140</v>
      </c>
      <c r="E102" s="42"/>
      <c r="F102" s="221" t="s">
        <v>641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140</v>
      </c>
      <c r="AU102" s="19" t="s">
        <v>82</v>
      </c>
    </row>
    <row r="103" s="2" customFormat="1">
      <c r="A103" s="40"/>
      <c r="B103" s="41"/>
      <c r="C103" s="42"/>
      <c r="D103" s="225" t="s">
        <v>142</v>
      </c>
      <c r="E103" s="42"/>
      <c r="F103" s="226" t="s">
        <v>643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82</v>
      </c>
    </row>
    <row r="104" s="2" customFormat="1">
      <c r="A104" s="40"/>
      <c r="B104" s="41"/>
      <c r="C104" s="42"/>
      <c r="D104" s="220" t="s">
        <v>626</v>
      </c>
      <c r="E104" s="42"/>
      <c r="F104" s="273" t="s">
        <v>644</v>
      </c>
      <c r="G104" s="42"/>
      <c r="H104" s="42"/>
      <c r="I104" s="222"/>
      <c r="J104" s="42"/>
      <c r="K104" s="42"/>
      <c r="L104" s="46"/>
      <c r="M104" s="269"/>
      <c r="N104" s="270"/>
      <c r="O104" s="271"/>
      <c r="P104" s="271"/>
      <c r="Q104" s="271"/>
      <c r="R104" s="271"/>
      <c r="S104" s="271"/>
      <c r="T104" s="272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626</v>
      </c>
      <c r="AU104" s="19" t="s">
        <v>82</v>
      </c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46"/>
      <c r="M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</sheetData>
  <sheetProtection sheet="1" autoFilter="0" formatColumns="0" formatRows="0" objects="1" scenarios="1" spinCount="100000" saltValue="Ncx0No5bwN5+xk9jCidSlExSGtddG7OyPYQWzqKDRO0mZiliCu7eROkQOMW2Sxd1XnHRyAP4ax/EjaEFAj5jVA==" hashValue="JlyIZnpd2BmxVOZJK5hiAcFpuK+SiawOoRt7KS+5ADM1XDW3WYtDcGvK0eUMROoXezgBsHB1J2kGndLkri3MnA==" algorithmName="SHA-512" password="CC35"/>
  <autoFilter ref="C82:K10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1_01/012002000"/>
    <hyperlink ref="F91" r:id="rId2" display="https://podminky.urs.cz/item/CS_URS_2021_01/013254000"/>
    <hyperlink ref="F96" r:id="rId3" display="https://podminky.urs.cz/item/CS_URS_2021_01/030001000"/>
    <hyperlink ref="F103" r:id="rId4" display="https://podminky.urs.cz/item/CS_URS_2021_01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645</v>
      </c>
      <c r="H4" s="22"/>
    </row>
    <row r="5" s="1" customFormat="1" ht="12" customHeight="1">
      <c r="B5" s="22"/>
      <c r="C5" s="274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75" t="s">
        <v>16</v>
      </c>
      <c r="D6" s="276" t="s">
        <v>17</v>
      </c>
      <c r="E6" s="1"/>
      <c r="F6" s="1"/>
      <c r="H6" s="22"/>
    </row>
    <row r="7" s="1" customFormat="1" ht="16.5" customHeight="1">
      <c r="B7" s="22"/>
      <c r="C7" s="135" t="s">
        <v>23</v>
      </c>
      <c r="D7" s="140" t="str">
        <f>'Rekapitulace stavby'!AN8</f>
        <v>12. 7. 2021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77"/>
      <c r="C9" s="278" t="s">
        <v>54</v>
      </c>
      <c r="D9" s="279" t="s">
        <v>55</v>
      </c>
      <c r="E9" s="279" t="s">
        <v>119</v>
      </c>
      <c r="F9" s="280" t="s">
        <v>646</v>
      </c>
      <c r="G9" s="180"/>
      <c r="H9" s="277"/>
    </row>
    <row r="10" s="2" customFormat="1" ht="26.4" customHeight="1">
      <c r="A10" s="40"/>
      <c r="B10" s="46"/>
      <c r="C10" s="281" t="s">
        <v>78</v>
      </c>
      <c r="D10" s="281" t="s">
        <v>79</v>
      </c>
      <c r="E10" s="40"/>
      <c r="F10" s="40"/>
      <c r="G10" s="40"/>
      <c r="H10" s="46"/>
    </row>
    <row r="11" s="2" customFormat="1" ht="16.8" customHeight="1">
      <c r="A11" s="40"/>
      <c r="B11" s="46"/>
      <c r="C11" s="282" t="s">
        <v>85</v>
      </c>
      <c r="D11" s="283" t="s">
        <v>86</v>
      </c>
      <c r="E11" s="284" t="s">
        <v>87</v>
      </c>
      <c r="F11" s="285">
        <v>33</v>
      </c>
      <c r="G11" s="40"/>
      <c r="H11" s="46"/>
    </row>
    <row r="12" s="2" customFormat="1" ht="16.8" customHeight="1">
      <c r="A12" s="40"/>
      <c r="B12" s="46"/>
      <c r="C12" s="286" t="s">
        <v>85</v>
      </c>
      <c r="D12" s="286" t="s">
        <v>88</v>
      </c>
      <c r="E12" s="19" t="s">
        <v>19</v>
      </c>
      <c r="F12" s="287">
        <v>33</v>
      </c>
      <c r="G12" s="40"/>
      <c r="H12" s="46"/>
    </row>
    <row r="13" s="2" customFormat="1" ht="16.8" customHeight="1">
      <c r="A13" s="40"/>
      <c r="B13" s="46"/>
      <c r="C13" s="288" t="s">
        <v>647</v>
      </c>
      <c r="D13" s="40"/>
      <c r="E13" s="40"/>
      <c r="F13" s="40"/>
      <c r="G13" s="40"/>
      <c r="H13" s="46"/>
    </row>
    <row r="14" s="2" customFormat="1">
      <c r="A14" s="40"/>
      <c r="B14" s="46"/>
      <c r="C14" s="286" t="s">
        <v>415</v>
      </c>
      <c r="D14" s="286" t="s">
        <v>416</v>
      </c>
      <c r="E14" s="19" t="s">
        <v>87</v>
      </c>
      <c r="F14" s="287">
        <v>33</v>
      </c>
      <c r="G14" s="40"/>
      <c r="H14" s="46"/>
    </row>
    <row r="15" s="2" customFormat="1">
      <c r="A15" s="40"/>
      <c r="B15" s="46"/>
      <c r="C15" s="286" t="s">
        <v>206</v>
      </c>
      <c r="D15" s="286" t="s">
        <v>207</v>
      </c>
      <c r="E15" s="19" t="s">
        <v>91</v>
      </c>
      <c r="F15" s="287">
        <v>14.997</v>
      </c>
      <c r="G15" s="40"/>
      <c r="H15" s="46"/>
    </row>
    <row r="16" s="2" customFormat="1" ht="16.8" customHeight="1">
      <c r="A16" s="40"/>
      <c r="B16" s="46"/>
      <c r="C16" s="286" t="s">
        <v>262</v>
      </c>
      <c r="D16" s="286" t="s">
        <v>263</v>
      </c>
      <c r="E16" s="19" t="s">
        <v>91</v>
      </c>
      <c r="F16" s="287">
        <v>7.4500000000000002</v>
      </c>
      <c r="G16" s="40"/>
      <c r="H16" s="46"/>
    </row>
    <row r="17" s="2" customFormat="1">
      <c r="A17" s="40"/>
      <c r="B17" s="46"/>
      <c r="C17" s="286" t="s">
        <v>419</v>
      </c>
      <c r="D17" s="286" t="s">
        <v>420</v>
      </c>
      <c r="E17" s="19" t="s">
        <v>87</v>
      </c>
      <c r="F17" s="287">
        <v>33.329999999999998</v>
      </c>
      <c r="G17" s="40"/>
      <c r="H17" s="46"/>
    </row>
    <row r="18" s="2" customFormat="1" ht="16.8" customHeight="1">
      <c r="A18" s="40"/>
      <c r="B18" s="46"/>
      <c r="C18" s="286" t="s">
        <v>270</v>
      </c>
      <c r="D18" s="286" t="s">
        <v>271</v>
      </c>
      <c r="E18" s="19" t="s">
        <v>227</v>
      </c>
      <c r="F18" s="287">
        <v>13.199999999999999</v>
      </c>
      <c r="G18" s="40"/>
      <c r="H18" s="46"/>
    </row>
    <row r="19" s="2" customFormat="1" ht="16.8" customHeight="1">
      <c r="A19" s="40"/>
      <c r="B19" s="46"/>
      <c r="C19" s="282" t="s">
        <v>394</v>
      </c>
      <c r="D19" s="283" t="s">
        <v>648</v>
      </c>
      <c r="E19" s="284" t="s">
        <v>96</v>
      </c>
      <c r="F19" s="285">
        <v>280</v>
      </c>
      <c r="G19" s="40"/>
      <c r="H19" s="46"/>
    </row>
    <row r="20" s="2" customFormat="1" ht="16.8" customHeight="1">
      <c r="A20" s="40"/>
      <c r="B20" s="46"/>
      <c r="C20" s="286" t="s">
        <v>394</v>
      </c>
      <c r="D20" s="286" t="s">
        <v>395</v>
      </c>
      <c r="E20" s="19" t="s">
        <v>19</v>
      </c>
      <c r="F20" s="287">
        <v>280</v>
      </c>
      <c r="G20" s="40"/>
      <c r="H20" s="46"/>
    </row>
    <row r="21" s="2" customFormat="1" ht="16.8" customHeight="1">
      <c r="A21" s="40"/>
      <c r="B21" s="46"/>
      <c r="C21" s="282" t="s">
        <v>89</v>
      </c>
      <c r="D21" s="283" t="s">
        <v>90</v>
      </c>
      <c r="E21" s="284" t="s">
        <v>91</v>
      </c>
      <c r="F21" s="285">
        <v>35.909999999999997</v>
      </c>
      <c r="G21" s="40"/>
      <c r="H21" s="46"/>
    </row>
    <row r="22" s="2" customFormat="1" ht="16.8" customHeight="1">
      <c r="A22" s="40"/>
      <c r="B22" s="46"/>
      <c r="C22" s="286" t="s">
        <v>89</v>
      </c>
      <c r="D22" s="286" t="s">
        <v>219</v>
      </c>
      <c r="E22" s="19" t="s">
        <v>19</v>
      </c>
      <c r="F22" s="287">
        <v>35.909999999999997</v>
      </c>
      <c r="G22" s="40"/>
      <c r="H22" s="46"/>
    </row>
    <row r="23" s="2" customFormat="1" ht="16.8" customHeight="1">
      <c r="A23" s="40"/>
      <c r="B23" s="46"/>
      <c r="C23" s="288" t="s">
        <v>647</v>
      </c>
      <c r="D23" s="40"/>
      <c r="E23" s="40"/>
      <c r="F23" s="40"/>
      <c r="G23" s="40"/>
      <c r="H23" s="46"/>
    </row>
    <row r="24" s="2" customFormat="1">
      <c r="A24" s="40"/>
      <c r="B24" s="46"/>
      <c r="C24" s="286" t="s">
        <v>214</v>
      </c>
      <c r="D24" s="286" t="s">
        <v>215</v>
      </c>
      <c r="E24" s="19" t="s">
        <v>91</v>
      </c>
      <c r="F24" s="287">
        <v>280.18299999999999</v>
      </c>
      <c r="G24" s="40"/>
      <c r="H24" s="46"/>
    </row>
    <row r="25" s="2" customFormat="1" ht="16.8" customHeight="1">
      <c r="A25" s="40"/>
      <c r="B25" s="46"/>
      <c r="C25" s="286" t="s">
        <v>231</v>
      </c>
      <c r="D25" s="286" t="s">
        <v>232</v>
      </c>
      <c r="E25" s="19" t="s">
        <v>91</v>
      </c>
      <c r="F25" s="287">
        <v>35.909999999999997</v>
      </c>
      <c r="G25" s="40"/>
      <c r="H25" s="46"/>
    </row>
    <row r="26" s="2" customFormat="1" ht="16.8" customHeight="1">
      <c r="A26" s="40"/>
      <c r="B26" s="46"/>
      <c r="C26" s="286" t="s">
        <v>225</v>
      </c>
      <c r="D26" s="286" t="s">
        <v>226</v>
      </c>
      <c r="E26" s="19" t="s">
        <v>227</v>
      </c>
      <c r="F26" s="287">
        <v>11.178000000000001</v>
      </c>
      <c r="G26" s="40"/>
      <c r="H26" s="46"/>
    </row>
    <row r="27" s="2" customFormat="1" ht="16.8" customHeight="1">
      <c r="A27" s="40"/>
      <c r="B27" s="46"/>
      <c r="C27" s="282" t="s">
        <v>94</v>
      </c>
      <c r="D27" s="283" t="s">
        <v>95</v>
      </c>
      <c r="E27" s="284" t="s">
        <v>96</v>
      </c>
      <c r="F27" s="285">
        <v>554.08000000000004</v>
      </c>
      <c r="G27" s="40"/>
      <c r="H27" s="46"/>
    </row>
    <row r="28" s="2" customFormat="1" ht="16.8" customHeight="1">
      <c r="A28" s="40"/>
      <c r="B28" s="46"/>
      <c r="C28" s="286" t="s">
        <v>19</v>
      </c>
      <c r="D28" s="286" t="s">
        <v>393</v>
      </c>
      <c r="E28" s="19" t="s">
        <v>19</v>
      </c>
      <c r="F28" s="287">
        <v>274.07999999999998</v>
      </c>
      <c r="G28" s="40"/>
      <c r="H28" s="46"/>
    </row>
    <row r="29" s="2" customFormat="1" ht="16.8" customHeight="1">
      <c r="A29" s="40"/>
      <c r="B29" s="46"/>
      <c r="C29" s="286" t="s">
        <v>394</v>
      </c>
      <c r="D29" s="286" t="s">
        <v>395</v>
      </c>
      <c r="E29" s="19" t="s">
        <v>19</v>
      </c>
      <c r="F29" s="287">
        <v>280</v>
      </c>
      <c r="G29" s="40"/>
      <c r="H29" s="46"/>
    </row>
    <row r="30" s="2" customFormat="1" ht="16.8" customHeight="1">
      <c r="A30" s="40"/>
      <c r="B30" s="46"/>
      <c r="C30" s="286" t="s">
        <v>94</v>
      </c>
      <c r="D30" s="286" t="s">
        <v>153</v>
      </c>
      <c r="E30" s="19" t="s">
        <v>19</v>
      </c>
      <c r="F30" s="287">
        <v>554.08000000000004</v>
      </c>
      <c r="G30" s="40"/>
      <c r="H30" s="46"/>
    </row>
    <row r="31" s="2" customFormat="1" ht="16.8" customHeight="1">
      <c r="A31" s="40"/>
      <c r="B31" s="46"/>
      <c r="C31" s="288" t="s">
        <v>647</v>
      </c>
      <c r="D31" s="40"/>
      <c r="E31" s="40"/>
      <c r="F31" s="40"/>
      <c r="G31" s="40"/>
      <c r="H31" s="46"/>
    </row>
    <row r="32" s="2" customFormat="1">
      <c r="A32" s="40"/>
      <c r="B32" s="46"/>
      <c r="C32" s="286" t="s">
        <v>388</v>
      </c>
      <c r="D32" s="286" t="s">
        <v>389</v>
      </c>
      <c r="E32" s="19" t="s">
        <v>96</v>
      </c>
      <c r="F32" s="287">
        <v>554.08000000000004</v>
      </c>
      <c r="G32" s="40"/>
      <c r="H32" s="46"/>
    </row>
    <row r="33" s="2" customFormat="1" ht="16.8" customHeight="1">
      <c r="A33" s="40"/>
      <c r="B33" s="46"/>
      <c r="C33" s="286" t="s">
        <v>299</v>
      </c>
      <c r="D33" s="286" t="s">
        <v>300</v>
      </c>
      <c r="E33" s="19" t="s">
        <v>96</v>
      </c>
      <c r="F33" s="287">
        <v>729.44000000000005</v>
      </c>
      <c r="G33" s="40"/>
      <c r="H33" s="46"/>
    </row>
    <row r="34" s="2" customFormat="1" ht="16.8" customHeight="1">
      <c r="A34" s="40"/>
      <c r="B34" s="46"/>
      <c r="C34" s="286" t="s">
        <v>541</v>
      </c>
      <c r="D34" s="286" t="s">
        <v>542</v>
      </c>
      <c r="E34" s="19" t="s">
        <v>96</v>
      </c>
      <c r="F34" s="287">
        <v>554.08000000000004</v>
      </c>
      <c r="G34" s="40"/>
      <c r="H34" s="46"/>
    </row>
    <row r="35" s="2" customFormat="1" ht="16.8" customHeight="1">
      <c r="A35" s="40"/>
      <c r="B35" s="46"/>
      <c r="C35" s="282" t="s">
        <v>98</v>
      </c>
      <c r="D35" s="283" t="s">
        <v>99</v>
      </c>
      <c r="E35" s="284" t="s">
        <v>96</v>
      </c>
      <c r="F35" s="285">
        <v>239.40000000000001</v>
      </c>
      <c r="G35" s="40"/>
      <c r="H35" s="46"/>
    </row>
    <row r="36" s="2" customFormat="1" ht="16.8" customHeight="1">
      <c r="A36" s="40"/>
      <c r="B36" s="46"/>
      <c r="C36" s="286" t="s">
        <v>98</v>
      </c>
      <c r="D36" s="286" t="s">
        <v>291</v>
      </c>
      <c r="E36" s="19" t="s">
        <v>19</v>
      </c>
      <c r="F36" s="287">
        <v>239.40000000000001</v>
      </c>
      <c r="G36" s="40"/>
      <c r="H36" s="46"/>
    </row>
    <row r="37" s="2" customFormat="1" ht="16.8" customHeight="1">
      <c r="A37" s="40"/>
      <c r="B37" s="46"/>
      <c r="C37" s="288" t="s">
        <v>647</v>
      </c>
      <c r="D37" s="40"/>
      <c r="E37" s="40"/>
      <c r="F37" s="40"/>
      <c r="G37" s="40"/>
      <c r="H37" s="46"/>
    </row>
    <row r="38" s="2" customFormat="1" ht="16.8" customHeight="1">
      <c r="A38" s="40"/>
      <c r="B38" s="46"/>
      <c r="C38" s="286" t="s">
        <v>286</v>
      </c>
      <c r="D38" s="286" t="s">
        <v>287</v>
      </c>
      <c r="E38" s="19" t="s">
        <v>96</v>
      </c>
      <c r="F38" s="287">
        <v>239.40000000000001</v>
      </c>
      <c r="G38" s="40"/>
      <c r="H38" s="46"/>
    </row>
    <row r="39" s="2" customFormat="1">
      <c r="A39" s="40"/>
      <c r="B39" s="46"/>
      <c r="C39" s="286" t="s">
        <v>214</v>
      </c>
      <c r="D39" s="286" t="s">
        <v>215</v>
      </c>
      <c r="E39" s="19" t="s">
        <v>91</v>
      </c>
      <c r="F39" s="287">
        <v>280.18299999999999</v>
      </c>
      <c r="G39" s="40"/>
      <c r="H39" s="46"/>
    </row>
    <row r="40" s="2" customFormat="1">
      <c r="A40" s="40"/>
      <c r="B40" s="46"/>
      <c r="C40" s="286" t="s">
        <v>275</v>
      </c>
      <c r="D40" s="286" t="s">
        <v>276</v>
      </c>
      <c r="E40" s="19" t="s">
        <v>96</v>
      </c>
      <c r="F40" s="287">
        <v>239.40000000000001</v>
      </c>
      <c r="G40" s="40"/>
      <c r="H40" s="46"/>
    </row>
    <row r="41" s="2" customFormat="1">
      <c r="A41" s="40"/>
      <c r="B41" s="46"/>
      <c r="C41" s="286" t="s">
        <v>280</v>
      </c>
      <c r="D41" s="286" t="s">
        <v>281</v>
      </c>
      <c r="E41" s="19" t="s">
        <v>96</v>
      </c>
      <c r="F41" s="287">
        <v>239.40000000000001</v>
      </c>
      <c r="G41" s="40"/>
      <c r="H41" s="46"/>
    </row>
    <row r="42" s="2" customFormat="1" ht="16.8" customHeight="1">
      <c r="A42" s="40"/>
      <c r="B42" s="46"/>
      <c r="C42" s="282" t="s">
        <v>649</v>
      </c>
      <c r="D42" s="283" t="s">
        <v>650</v>
      </c>
      <c r="E42" s="284" t="s">
        <v>96</v>
      </c>
      <c r="F42" s="285">
        <v>274</v>
      </c>
      <c r="G42" s="40"/>
      <c r="H42" s="46"/>
    </row>
    <row r="43" s="2" customFormat="1" ht="16.8" customHeight="1">
      <c r="A43" s="40"/>
      <c r="B43" s="46"/>
      <c r="C43" s="286" t="s">
        <v>649</v>
      </c>
      <c r="D43" s="286" t="s">
        <v>651</v>
      </c>
      <c r="E43" s="19" t="s">
        <v>19</v>
      </c>
      <c r="F43" s="287">
        <v>274</v>
      </c>
      <c r="G43" s="40"/>
      <c r="H43" s="46"/>
    </row>
    <row r="44" s="2" customFormat="1" ht="7.44" customHeight="1">
      <c r="A44" s="40"/>
      <c r="B44" s="159"/>
      <c r="C44" s="160"/>
      <c r="D44" s="160"/>
      <c r="E44" s="160"/>
      <c r="F44" s="160"/>
      <c r="G44" s="160"/>
      <c r="H44" s="46"/>
    </row>
    <row r="45" s="2" customFormat="1">
      <c r="A45" s="40"/>
      <c r="B45" s="40"/>
      <c r="C45" s="40"/>
      <c r="D45" s="40"/>
      <c r="E45" s="40"/>
      <c r="F45" s="40"/>
      <c r="G45" s="40"/>
      <c r="H45" s="40"/>
    </row>
  </sheetData>
  <sheetProtection sheet="1" formatColumns="0" formatRows="0" objects="1" scenarios="1" spinCount="100000" saltValue="e0mfdINuc5VDzPkbc4S9whX4wm0yGuQJCy+6i3KNW+2xyvqw0sm+Cec2VMbi5GrZ98dSfvh1oEkeG55EFY5JRQ==" hashValue="Db27Ui4JEDEPcIo6/IMzNLRFJvmSTEN6e90dsRx/xSnC68a/V78jj3tpYMtwX9dmhKN8GKmUD1HBLpHm0vHGF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9" customWidth="1"/>
    <col min="2" max="2" width="1.667969" style="289" customWidth="1"/>
    <col min="3" max="4" width="5" style="289" customWidth="1"/>
    <col min="5" max="5" width="11.66016" style="289" customWidth="1"/>
    <col min="6" max="6" width="9.160156" style="289" customWidth="1"/>
    <col min="7" max="7" width="5" style="289" customWidth="1"/>
    <col min="8" max="8" width="77.83203" style="289" customWidth="1"/>
    <col min="9" max="10" width="20" style="289" customWidth="1"/>
    <col min="11" max="11" width="1.667969" style="289" customWidth="1"/>
  </cols>
  <sheetData>
    <row r="1" s="1" customFormat="1" ht="37.5" customHeight="1"/>
    <row r="2" s="1" customFormat="1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6" customFormat="1" ht="45" customHeight="1">
      <c r="B3" s="293"/>
      <c r="C3" s="294" t="s">
        <v>652</v>
      </c>
      <c r="D3" s="294"/>
      <c r="E3" s="294"/>
      <c r="F3" s="294"/>
      <c r="G3" s="294"/>
      <c r="H3" s="294"/>
      <c r="I3" s="294"/>
      <c r="J3" s="294"/>
      <c r="K3" s="295"/>
    </row>
    <row r="4" s="1" customFormat="1" ht="25.5" customHeight="1">
      <c r="B4" s="296"/>
      <c r="C4" s="297" t="s">
        <v>653</v>
      </c>
      <c r="D4" s="297"/>
      <c r="E4" s="297"/>
      <c r="F4" s="297"/>
      <c r="G4" s="297"/>
      <c r="H4" s="297"/>
      <c r="I4" s="297"/>
      <c r="J4" s="297"/>
      <c r="K4" s="298"/>
    </row>
    <row r="5" s="1" customFormat="1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="1" customFormat="1" ht="15" customHeight="1">
      <c r="B6" s="296"/>
      <c r="C6" s="300" t="s">
        <v>654</v>
      </c>
      <c r="D6" s="300"/>
      <c r="E6" s="300"/>
      <c r="F6" s="300"/>
      <c r="G6" s="300"/>
      <c r="H6" s="300"/>
      <c r="I6" s="300"/>
      <c r="J6" s="300"/>
      <c r="K6" s="298"/>
    </row>
    <row r="7" s="1" customFormat="1" ht="15" customHeight="1">
      <c r="B7" s="301"/>
      <c r="C7" s="300" t="s">
        <v>655</v>
      </c>
      <c r="D7" s="300"/>
      <c r="E7" s="300"/>
      <c r="F7" s="300"/>
      <c r="G7" s="300"/>
      <c r="H7" s="300"/>
      <c r="I7" s="300"/>
      <c r="J7" s="300"/>
      <c r="K7" s="298"/>
    </row>
    <row r="8" s="1" customFormat="1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s="1" customFormat="1" ht="15" customHeight="1">
      <c r="B9" s="301"/>
      <c r="C9" s="300" t="s">
        <v>656</v>
      </c>
      <c r="D9" s="300"/>
      <c r="E9" s="300"/>
      <c r="F9" s="300"/>
      <c r="G9" s="300"/>
      <c r="H9" s="300"/>
      <c r="I9" s="300"/>
      <c r="J9" s="300"/>
      <c r="K9" s="298"/>
    </row>
    <row r="10" s="1" customFormat="1" ht="15" customHeight="1">
      <c r="B10" s="301"/>
      <c r="C10" s="300"/>
      <c r="D10" s="300" t="s">
        <v>657</v>
      </c>
      <c r="E10" s="300"/>
      <c r="F10" s="300"/>
      <c r="G10" s="300"/>
      <c r="H10" s="300"/>
      <c r="I10" s="300"/>
      <c r="J10" s="300"/>
      <c r="K10" s="298"/>
    </row>
    <row r="11" s="1" customFormat="1" ht="15" customHeight="1">
      <c r="B11" s="301"/>
      <c r="C11" s="302"/>
      <c r="D11" s="300" t="s">
        <v>658</v>
      </c>
      <c r="E11" s="300"/>
      <c r="F11" s="300"/>
      <c r="G11" s="300"/>
      <c r="H11" s="300"/>
      <c r="I11" s="300"/>
      <c r="J11" s="300"/>
      <c r="K11" s="298"/>
    </row>
    <row r="12" s="1" customFormat="1" ht="15" customHeight="1">
      <c r="B12" s="301"/>
      <c r="C12" s="302"/>
      <c r="D12" s="300"/>
      <c r="E12" s="300"/>
      <c r="F12" s="300"/>
      <c r="G12" s="300"/>
      <c r="H12" s="300"/>
      <c r="I12" s="300"/>
      <c r="J12" s="300"/>
      <c r="K12" s="298"/>
    </row>
    <row r="13" s="1" customFormat="1" ht="15" customHeight="1">
      <c r="B13" s="301"/>
      <c r="C13" s="302"/>
      <c r="D13" s="303" t="s">
        <v>659</v>
      </c>
      <c r="E13" s="300"/>
      <c r="F13" s="300"/>
      <c r="G13" s="300"/>
      <c r="H13" s="300"/>
      <c r="I13" s="300"/>
      <c r="J13" s="300"/>
      <c r="K13" s="298"/>
    </row>
    <row r="14" s="1" customFormat="1" ht="12.75" customHeight="1">
      <c r="B14" s="301"/>
      <c r="C14" s="302"/>
      <c r="D14" s="302"/>
      <c r="E14" s="302"/>
      <c r="F14" s="302"/>
      <c r="G14" s="302"/>
      <c r="H14" s="302"/>
      <c r="I14" s="302"/>
      <c r="J14" s="302"/>
      <c r="K14" s="298"/>
    </row>
    <row r="15" s="1" customFormat="1" ht="15" customHeight="1">
      <c r="B15" s="301"/>
      <c r="C15" s="302"/>
      <c r="D15" s="300" t="s">
        <v>660</v>
      </c>
      <c r="E15" s="300"/>
      <c r="F15" s="300"/>
      <c r="G15" s="300"/>
      <c r="H15" s="300"/>
      <c r="I15" s="300"/>
      <c r="J15" s="300"/>
      <c r="K15" s="298"/>
    </row>
    <row r="16" s="1" customFormat="1" ht="15" customHeight="1">
      <c r="B16" s="301"/>
      <c r="C16" s="302"/>
      <c r="D16" s="300" t="s">
        <v>661</v>
      </c>
      <c r="E16" s="300"/>
      <c r="F16" s="300"/>
      <c r="G16" s="300"/>
      <c r="H16" s="300"/>
      <c r="I16" s="300"/>
      <c r="J16" s="300"/>
      <c r="K16" s="298"/>
    </row>
    <row r="17" s="1" customFormat="1" ht="15" customHeight="1">
      <c r="B17" s="301"/>
      <c r="C17" s="302"/>
      <c r="D17" s="300" t="s">
        <v>662</v>
      </c>
      <c r="E17" s="300"/>
      <c r="F17" s="300"/>
      <c r="G17" s="300"/>
      <c r="H17" s="300"/>
      <c r="I17" s="300"/>
      <c r="J17" s="300"/>
      <c r="K17" s="298"/>
    </row>
    <row r="18" s="1" customFormat="1" ht="15" customHeight="1">
      <c r="B18" s="301"/>
      <c r="C18" s="302"/>
      <c r="D18" s="302"/>
      <c r="E18" s="304" t="s">
        <v>80</v>
      </c>
      <c r="F18" s="300" t="s">
        <v>663</v>
      </c>
      <c r="G18" s="300"/>
      <c r="H18" s="300"/>
      <c r="I18" s="300"/>
      <c r="J18" s="300"/>
      <c r="K18" s="298"/>
    </row>
    <row r="19" s="1" customFormat="1" ht="15" customHeight="1">
      <c r="B19" s="301"/>
      <c r="C19" s="302"/>
      <c r="D19" s="302"/>
      <c r="E19" s="304" t="s">
        <v>664</v>
      </c>
      <c r="F19" s="300" t="s">
        <v>665</v>
      </c>
      <c r="G19" s="300"/>
      <c r="H19" s="300"/>
      <c r="I19" s="300"/>
      <c r="J19" s="300"/>
      <c r="K19" s="298"/>
    </row>
    <row r="20" s="1" customFormat="1" ht="15" customHeight="1">
      <c r="B20" s="301"/>
      <c r="C20" s="302"/>
      <c r="D20" s="302"/>
      <c r="E20" s="304" t="s">
        <v>666</v>
      </c>
      <c r="F20" s="300" t="s">
        <v>667</v>
      </c>
      <c r="G20" s="300"/>
      <c r="H20" s="300"/>
      <c r="I20" s="300"/>
      <c r="J20" s="300"/>
      <c r="K20" s="298"/>
    </row>
    <row r="21" s="1" customFormat="1" ht="15" customHeight="1">
      <c r="B21" s="301"/>
      <c r="C21" s="302"/>
      <c r="D21" s="302"/>
      <c r="E21" s="304" t="s">
        <v>668</v>
      </c>
      <c r="F21" s="300" t="s">
        <v>669</v>
      </c>
      <c r="G21" s="300"/>
      <c r="H21" s="300"/>
      <c r="I21" s="300"/>
      <c r="J21" s="300"/>
      <c r="K21" s="298"/>
    </row>
    <row r="22" s="1" customFormat="1" ht="15" customHeight="1">
      <c r="B22" s="301"/>
      <c r="C22" s="302"/>
      <c r="D22" s="302"/>
      <c r="E22" s="304" t="s">
        <v>670</v>
      </c>
      <c r="F22" s="300" t="s">
        <v>671</v>
      </c>
      <c r="G22" s="300"/>
      <c r="H22" s="300"/>
      <c r="I22" s="300"/>
      <c r="J22" s="300"/>
      <c r="K22" s="298"/>
    </row>
    <row r="23" s="1" customFormat="1" ht="15" customHeight="1">
      <c r="B23" s="301"/>
      <c r="C23" s="302"/>
      <c r="D23" s="302"/>
      <c r="E23" s="304" t="s">
        <v>672</v>
      </c>
      <c r="F23" s="300" t="s">
        <v>673</v>
      </c>
      <c r="G23" s="300"/>
      <c r="H23" s="300"/>
      <c r="I23" s="300"/>
      <c r="J23" s="300"/>
      <c r="K23" s="298"/>
    </row>
    <row r="24" s="1" customFormat="1" ht="12.75" customHeight="1">
      <c r="B24" s="301"/>
      <c r="C24" s="302"/>
      <c r="D24" s="302"/>
      <c r="E24" s="302"/>
      <c r="F24" s="302"/>
      <c r="G24" s="302"/>
      <c r="H24" s="302"/>
      <c r="I24" s="302"/>
      <c r="J24" s="302"/>
      <c r="K24" s="298"/>
    </row>
    <row r="25" s="1" customFormat="1" ht="15" customHeight="1">
      <c r="B25" s="301"/>
      <c r="C25" s="300" t="s">
        <v>674</v>
      </c>
      <c r="D25" s="300"/>
      <c r="E25" s="300"/>
      <c r="F25" s="300"/>
      <c r="G25" s="300"/>
      <c r="H25" s="300"/>
      <c r="I25" s="300"/>
      <c r="J25" s="300"/>
      <c r="K25" s="298"/>
    </row>
    <row r="26" s="1" customFormat="1" ht="15" customHeight="1">
      <c r="B26" s="301"/>
      <c r="C26" s="300" t="s">
        <v>675</v>
      </c>
      <c r="D26" s="300"/>
      <c r="E26" s="300"/>
      <c r="F26" s="300"/>
      <c r="G26" s="300"/>
      <c r="H26" s="300"/>
      <c r="I26" s="300"/>
      <c r="J26" s="300"/>
      <c r="K26" s="298"/>
    </row>
    <row r="27" s="1" customFormat="1" ht="15" customHeight="1">
      <c r="B27" s="301"/>
      <c r="C27" s="300"/>
      <c r="D27" s="300" t="s">
        <v>676</v>
      </c>
      <c r="E27" s="300"/>
      <c r="F27" s="300"/>
      <c r="G27" s="300"/>
      <c r="H27" s="300"/>
      <c r="I27" s="300"/>
      <c r="J27" s="300"/>
      <c r="K27" s="298"/>
    </row>
    <row r="28" s="1" customFormat="1" ht="15" customHeight="1">
      <c r="B28" s="301"/>
      <c r="C28" s="302"/>
      <c r="D28" s="300" t="s">
        <v>677</v>
      </c>
      <c r="E28" s="300"/>
      <c r="F28" s="300"/>
      <c r="G28" s="300"/>
      <c r="H28" s="300"/>
      <c r="I28" s="300"/>
      <c r="J28" s="300"/>
      <c r="K28" s="298"/>
    </row>
    <row r="29" s="1" customFormat="1" ht="12.75" customHeight="1">
      <c r="B29" s="301"/>
      <c r="C29" s="302"/>
      <c r="D29" s="302"/>
      <c r="E29" s="302"/>
      <c r="F29" s="302"/>
      <c r="G29" s="302"/>
      <c r="H29" s="302"/>
      <c r="I29" s="302"/>
      <c r="J29" s="302"/>
      <c r="K29" s="298"/>
    </row>
    <row r="30" s="1" customFormat="1" ht="15" customHeight="1">
      <c r="B30" s="301"/>
      <c r="C30" s="302"/>
      <c r="D30" s="300" t="s">
        <v>678</v>
      </c>
      <c r="E30" s="300"/>
      <c r="F30" s="300"/>
      <c r="G30" s="300"/>
      <c r="H30" s="300"/>
      <c r="I30" s="300"/>
      <c r="J30" s="300"/>
      <c r="K30" s="298"/>
    </row>
    <row r="31" s="1" customFormat="1" ht="15" customHeight="1">
      <c r="B31" s="301"/>
      <c r="C31" s="302"/>
      <c r="D31" s="300" t="s">
        <v>679</v>
      </c>
      <c r="E31" s="300"/>
      <c r="F31" s="300"/>
      <c r="G31" s="300"/>
      <c r="H31" s="300"/>
      <c r="I31" s="300"/>
      <c r="J31" s="300"/>
      <c r="K31" s="298"/>
    </row>
    <row r="32" s="1" customFormat="1" ht="12.75" customHeight="1">
      <c r="B32" s="301"/>
      <c r="C32" s="302"/>
      <c r="D32" s="302"/>
      <c r="E32" s="302"/>
      <c r="F32" s="302"/>
      <c r="G32" s="302"/>
      <c r="H32" s="302"/>
      <c r="I32" s="302"/>
      <c r="J32" s="302"/>
      <c r="K32" s="298"/>
    </row>
    <row r="33" s="1" customFormat="1" ht="15" customHeight="1">
      <c r="B33" s="301"/>
      <c r="C33" s="302"/>
      <c r="D33" s="300" t="s">
        <v>680</v>
      </c>
      <c r="E33" s="300"/>
      <c r="F33" s="300"/>
      <c r="G33" s="300"/>
      <c r="H33" s="300"/>
      <c r="I33" s="300"/>
      <c r="J33" s="300"/>
      <c r="K33" s="298"/>
    </row>
    <row r="34" s="1" customFormat="1" ht="15" customHeight="1">
      <c r="B34" s="301"/>
      <c r="C34" s="302"/>
      <c r="D34" s="300" t="s">
        <v>681</v>
      </c>
      <c r="E34" s="300"/>
      <c r="F34" s="300"/>
      <c r="G34" s="300"/>
      <c r="H34" s="300"/>
      <c r="I34" s="300"/>
      <c r="J34" s="300"/>
      <c r="K34" s="298"/>
    </row>
    <row r="35" s="1" customFormat="1" ht="15" customHeight="1">
      <c r="B35" s="301"/>
      <c r="C35" s="302"/>
      <c r="D35" s="300" t="s">
        <v>682</v>
      </c>
      <c r="E35" s="300"/>
      <c r="F35" s="300"/>
      <c r="G35" s="300"/>
      <c r="H35" s="300"/>
      <c r="I35" s="300"/>
      <c r="J35" s="300"/>
      <c r="K35" s="298"/>
    </row>
    <row r="36" s="1" customFormat="1" ht="15" customHeight="1">
      <c r="B36" s="301"/>
      <c r="C36" s="302"/>
      <c r="D36" s="300"/>
      <c r="E36" s="303" t="s">
        <v>118</v>
      </c>
      <c r="F36" s="300"/>
      <c r="G36" s="300" t="s">
        <v>683</v>
      </c>
      <c r="H36" s="300"/>
      <c r="I36" s="300"/>
      <c r="J36" s="300"/>
      <c r="K36" s="298"/>
    </row>
    <row r="37" s="1" customFormat="1" ht="30.75" customHeight="1">
      <c r="B37" s="301"/>
      <c r="C37" s="302"/>
      <c r="D37" s="300"/>
      <c r="E37" s="303" t="s">
        <v>684</v>
      </c>
      <c r="F37" s="300"/>
      <c r="G37" s="300" t="s">
        <v>685</v>
      </c>
      <c r="H37" s="300"/>
      <c r="I37" s="300"/>
      <c r="J37" s="300"/>
      <c r="K37" s="298"/>
    </row>
    <row r="38" s="1" customFormat="1" ht="15" customHeight="1">
      <c r="B38" s="301"/>
      <c r="C38" s="302"/>
      <c r="D38" s="300"/>
      <c r="E38" s="303" t="s">
        <v>54</v>
      </c>
      <c r="F38" s="300"/>
      <c r="G38" s="300" t="s">
        <v>686</v>
      </c>
      <c r="H38" s="300"/>
      <c r="I38" s="300"/>
      <c r="J38" s="300"/>
      <c r="K38" s="298"/>
    </row>
    <row r="39" s="1" customFormat="1" ht="15" customHeight="1">
      <c r="B39" s="301"/>
      <c r="C39" s="302"/>
      <c r="D39" s="300"/>
      <c r="E39" s="303" t="s">
        <v>55</v>
      </c>
      <c r="F39" s="300"/>
      <c r="G39" s="300" t="s">
        <v>687</v>
      </c>
      <c r="H39" s="300"/>
      <c r="I39" s="300"/>
      <c r="J39" s="300"/>
      <c r="K39" s="298"/>
    </row>
    <row r="40" s="1" customFormat="1" ht="15" customHeight="1">
      <c r="B40" s="301"/>
      <c r="C40" s="302"/>
      <c r="D40" s="300"/>
      <c r="E40" s="303" t="s">
        <v>119</v>
      </c>
      <c r="F40" s="300"/>
      <c r="G40" s="300" t="s">
        <v>688</v>
      </c>
      <c r="H40" s="300"/>
      <c r="I40" s="300"/>
      <c r="J40" s="300"/>
      <c r="K40" s="298"/>
    </row>
    <row r="41" s="1" customFormat="1" ht="15" customHeight="1">
      <c r="B41" s="301"/>
      <c r="C41" s="302"/>
      <c r="D41" s="300"/>
      <c r="E41" s="303" t="s">
        <v>120</v>
      </c>
      <c r="F41" s="300"/>
      <c r="G41" s="300" t="s">
        <v>689</v>
      </c>
      <c r="H41" s="300"/>
      <c r="I41" s="300"/>
      <c r="J41" s="300"/>
      <c r="K41" s="298"/>
    </row>
    <row r="42" s="1" customFormat="1" ht="15" customHeight="1">
      <c r="B42" s="301"/>
      <c r="C42" s="302"/>
      <c r="D42" s="300"/>
      <c r="E42" s="303" t="s">
        <v>690</v>
      </c>
      <c r="F42" s="300"/>
      <c r="G42" s="300" t="s">
        <v>691</v>
      </c>
      <c r="H42" s="300"/>
      <c r="I42" s="300"/>
      <c r="J42" s="300"/>
      <c r="K42" s="298"/>
    </row>
    <row r="43" s="1" customFormat="1" ht="15" customHeight="1">
      <c r="B43" s="301"/>
      <c r="C43" s="302"/>
      <c r="D43" s="300"/>
      <c r="E43" s="303"/>
      <c r="F43" s="300"/>
      <c r="G43" s="300" t="s">
        <v>692</v>
      </c>
      <c r="H43" s="300"/>
      <c r="I43" s="300"/>
      <c r="J43" s="300"/>
      <c r="K43" s="298"/>
    </row>
    <row r="44" s="1" customFormat="1" ht="15" customHeight="1">
      <c r="B44" s="301"/>
      <c r="C44" s="302"/>
      <c r="D44" s="300"/>
      <c r="E44" s="303" t="s">
        <v>693</v>
      </c>
      <c r="F44" s="300"/>
      <c r="G44" s="300" t="s">
        <v>694</v>
      </c>
      <c r="H44" s="300"/>
      <c r="I44" s="300"/>
      <c r="J44" s="300"/>
      <c r="K44" s="298"/>
    </row>
    <row r="45" s="1" customFormat="1" ht="15" customHeight="1">
      <c r="B45" s="301"/>
      <c r="C45" s="302"/>
      <c r="D45" s="300"/>
      <c r="E45" s="303" t="s">
        <v>122</v>
      </c>
      <c r="F45" s="300"/>
      <c r="G45" s="300" t="s">
        <v>695</v>
      </c>
      <c r="H45" s="300"/>
      <c r="I45" s="300"/>
      <c r="J45" s="300"/>
      <c r="K45" s="298"/>
    </row>
    <row r="46" s="1" customFormat="1" ht="12.75" customHeight="1">
      <c r="B46" s="301"/>
      <c r="C46" s="302"/>
      <c r="D46" s="300"/>
      <c r="E46" s="300"/>
      <c r="F46" s="300"/>
      <c r="G46" s="300"/>
      <c r="H46" s="300"/>
      <c r="I46" s="300"/>
      <c r="J46" s="300"/>
      <c r="K46" s="298"/>
    </row>
    <row r="47" s="1" customFormat="1" ht="15" customHeight="1">
      <c r="B47" s="301"/>
      <c r="C47" s="302"/>
      <c r="D47" s="300" t="s">
        <v>696</v>
      </c>
      <c r="E47" s="300"/>
      <c r="F47" s="300"/>
      <c r="G47" s="300"/>
      <c r="H47" s="300"/>
      <c r="I47" s="300"/>
      <c r="J47" s="300"/>
      <c r="K47" s="298"/>
    </row>
    <row r="48" s="1" customFormat="1" ht="15" customHeight="1">
      <c r="B48" s="301"/>
      <c r="C48" s="302"/>
      <c r="D48" s="302"/>
      <c r="E48" s="300" t="s">
        <v>697</v>
      </c>
      <c r="F48" s="300"/>
      <c r="G48" s="300"/>
      <c r="H48" s="300"/>
      <c r="I48" s="300"/>
      <c r="J48" s="300"/>
      <c r="K48" s="298"/>
    </row>
    <row r="49" s="1" customFormat="1" ht="15" customHeight="1">
      <c r="B49" s="301"/>
      <c r="C49" s="302"/>
      <c r="D49" s="302"/>
      <c r="E49" s="300" t="s">
        <v>698</v>
      </c>
      <c r="F49" s="300"/>
      <c r="G49" s="300"/>
      <c r="H49" s="300"/>
      <c r="I49" s="300"/>
      <c r="J49" s="300"/>
      <c r="K49" s="298"/>
    </row>
    <row r="50" s="1" customFormat="1" ht="15" customHeight="1">
      <c r="B50" s="301"/>
      <c r="C50" s="302"/>
      <c r="D50" s="302"/>
      <c r="E50" s="300" t="s">
        <v>699</v>
      </c>
      <c r="F50" s="300"/>
      <c r="G50" s="300"/>
      <c r="H50" s="300"/>
      <c r="I50" s="300"/>
      <c r="J50" s="300"/>
      <c r="K50" s="298"/>
    </row>
    <row r="51" s="1" customFormat="1" ht="15" customHeight="1">
      <c r="B51" s="301"/>
      <c r="C51" s="302"/>
      <c r="D51" s="300" t="s">
        <v>700</v>
      </c>
      <c r="E51" s="300"/>
      <c r="F51" s="300"/>
      <c r="G51" s="300"/>
      <c r="H51" s="300"/>
      <c r="I51" s="300"/>
      <c r="J51" s="300"/>
      <c r="K51" s="298"/>
    </row>
    <row r="52" s="1" customFormat="1" ht="25.5" customHeight="1">
      <c r="B52" s="296"/>
      <c r="C52" s="297" t="s">
        <v>701</v>
      </c>
      <c r="D52" s="297"/>
      <c r="E52" s="297"/>
      <c r="F52" s="297"/>
      <c r="G52" s="297"/>
      <c r="H52" s="297"/>
      <c r="I52" s="297"/>
      <c r="J52" s="297"/>
      <c r="K52" s="298"/>
    </row>
    <row r="53" s="1" customFormat="1" ht="5.25" customHeight="1">
      <c r="B53" s="296"/>
      <c r="C53" s="299"/>
      <c r="D53" s="299"/>
      <c r="E53" s="299"/>
      <c r="F53" s="299"/>
      <c r="G53" s="299"/>
      <c r="H53" s="299"/>
      <c r="I53" s="299"/>
      <c r="J53" s="299"/>
      <c r="K53" s="298"/>
    </row>
    <row r="54" s="1" customFormat="1" ht="15" customHeight="1">
      <c r="B54" s="296"/>
      <c r="C54" s="300" t="s">
        <v>702</v>
      </c>
      <c r="D54" s="300"/>
      <c r="E54" s="300"/>
      <c r="F54" s="300"/>
      <c r="G54" s="300"/>
      <c r="H54" s="300"/>
      <c r="I54" s="300"/>
      <c r="J54" s="300"/>
      <c r="K54" s="298"/>
    </row>
    <row r="55" s="1" customFormat="1" ht="15" customHeight="1">
      <c r="B55" s="296"/>
      <c r="C55" s="300" t="s">
        <v>703</v>
      </c>
      <c r="D55" s="300"/>
      <c r="E55" s="300"/>
      <c r="F55" s="300"/>
      <c r="G55" s="300"/>
      <c r="H55" s="300"/>
      <c r="I55" s="300"/>
      <c r="J55" s="300"/>
      <c r="K55" s="298"/>
    </row>
    <row r="56" s="1" customFormat="1" ht="12.75" customHeight="1">
      <c r="B56" s="296"/>
      <c r="C56" s="300"/>
      <c r="D56" s="300"/>
      <c r="E56" s="300"/>
      <c r="F56" s="300"/>
      <c r="G56" s="300"/>
      <c r="H56" s="300"/>
      <c r="I56" s="300"/>
      <c r="J56" s="300"/>
      <c r="K56" s="298"/>
    </row>
    <row r="57" s="1" customFormat="1" ht="15" customHeight="1">
      <c r="B57" s="296"/>
      <c r="C57" s="300" t="s">
        <v>704</v>
      </c>
      <c r="D57" s="300"/>
      <c r="E57" s="300"/>
      <c r="F57" s="300"/>
      <c r="G57" s="300"/>
      <c r="H57" s="300"/>
      <c r="I57" s="300"/>
      <c r="J57" s="300"/>
      <c r="K57" s="298"/>
    </row>
    <row r="58" s="1" customFormat="1" ht="15" customHeight="1">
      <c r="B58" s="296"/>
      <c r="C58" s="302"/>
      <c r="D58" s="300" t="s">
        <v>705</v>
      </c>
      <c r="E58" s="300"/>
      <c r="F58" s="300"/>
      <c r="G58" s="300"/>
      <c r="H58" s="300"/>
      <c r="I58" s="300"/>
      <c r="J58" s="300"/>
      <c r="K58" s="298"/>
    </row>
    <row r="59" s="1" customFormat="1" ht="15" customHeight="1">
      <c r="B59" s="296"/>
      <c r="C59" s="302"/>
      <c r="D59" s="300" t="s">
        <v>706</v>
      </c>
      <c r="E59" s="300"/>
      <c r="F59" s="300"/>
      <c r="G59" s="300"/>
      <c r="H59" s="300"/>
      <c r="I59" s="300"/>
      <c r="J59" s="300"/>
      <c r="K59" s="298"/>
    </row>
    <row r="60" s="1" customFormat="1" ht="15" customHeight="1">
      <c r="B60" s="296"/>
      <c r="C60" s="302"/>
      <c r="D60" s="300" t="s">
        <v>707</v>
      </c>
      <c r="E60" s="300"/>
      <c r="F60" s="300"/>
      <c r="G60" s="300"/>
      <c r="H60" s="300"/>
      <c r="I60" s="300"/>
      <c r="J60" s="300"/>
      <c r="K60" s="298"/>
    </row>
    <row r="61" s="1" customFormat="1" ht="15" customHeight="1">
      <c r="B61" s="296"/>
      <c r="C61" s="302"/>
      <c r="D61" s="300" t="s">
        <v>708</v>
      </c>
      <c r="E61" s="300"/>
      <c r="F61" s="300"/>
      <c r="G61" s="300"/>
      <c r="H61" s="300"/>
      <c r="I61" s="300"/>
      <c r="J61" s="300"/>
      <c r="K61" s="298"/>
    </row>
    <row r="62" s="1" customFormat="1" ht="15" customHeight="1">
      <c r="B62" s="296"/>
      <c r="C62" s="302"/>
      <c r="D62" s="305" t="s">
        <v>709</v>
      </c>
      <c r="E62" s="305"/>
      <c r="F62" s="305"/>
      <c r="G62" s="305"/>
      <c r="H62" s="305"/>
      <c r="I62" s="305"/>
      <c r="J62" s="305"/>
      <c r="K62" s="298"/>
    </row>
    <row r="63" s="1" customFormat="1" ht="15" customHeight="1">
      <c r="B63" s="296"/>
      <c r="C63" s="302"/>
      <c r="D63" s="300" t="s">
        <v>710</v>
      </c>
      <c r="E63" s="300"/>
      <c r="F63" s="300"/>
      <c r="G63" s="300"/>
      <c r="H63" s="300"/>
      <c r="I63" s="300"/>
      <c r="J63" s="300"/>
      <c r="K63" s="298"/>
    </row>
    <row r="64" s="1" customFormat="1" ht="12.75" customHeight="1">
      <c r="B64" s="296"/>
      <c r="C64" s="302"/>
      <c r="D64" s="302"/>
      <c r="E64" s="306"/>
      <c r="F64" s="302"/>
      <c r="G64" s="302"/>
      <c r="H64" s="302"/>
      <c r="I64" s="302"/>
      <c r="J64" s="302"/>
      <c r="K64" s="298"/>
    </row>
    <row r="65" s="1" customFormat="1" ht="15" customHeight="1">
      <c r="B65" s="296"/>
      <c r="C65" s="302"/>
      <c r="D65" s="300" t="s">
        <v>711</v>
      </c>
      <c r="E65" s="300"/>
      <c r="F65" s="300"/>
      <c r="G65" s="300"/>
      <c r="H65" s="300"/>
      <c r="I65" s="300"/>
      <c r="J65" s="300"/>
      <c r="K65" s="298"/>
    </row>
    <row r="66" s="1" customFormat="1" ht="15" customHeight="1">
      <c r="B66" s="296"/>
      <c r="C66" s="302"/>
      <c r="D66" s="305" t="s">
        <v>712</v>
      </c>
      <c r="E66" s="305"/>
      <c r="F66" s="305"/>
      <c r="G66" s="305"/>
      <c r="H66" s="305"/>
      <c r="I66" s="305"/>
      <c r="J66" s="305"/>
      <c r="K66" s="298"/>
    </row>
    <row r="67" s="1" customFormat="1" ht="15" customHeight="1">
      <c r="B67" s="296"/>
      <c r="C67" s="302"/>
      <c r="D67" s="300" t="s">
        <v>713</v>
      </c>
      <c r="E67" s="300"/>
      <c r="F67" s="300"/>
      <c r="G67" s="300"/>
      <c r="H67" s="300"/>
      <c r="I67" s="300"/>
      <c r="J67" s="300"/>
      <c r="K67" s="298"/>
    </row>
    <row r="68" s="1" customFormat="1" ht="15" customHeight="1">
      <c r="B68" s="296"/>
      <c r="C68" s="302"/>
      <c r="D68" s="300" t="s">
        <v>714</v>
      </c>
      <c r="E68" s="300"/>
      <c r="F68" s="300"/>
      <c r="G68" s="300"/>
      <c r="H68" s="300"/>
      <c r="I68" s="300"/>
      <c r="J68" s="300"/>
      <c r="K68" s="298"/>
    </row>
    <row r="69" s="1" customFormat="1" ht="15" customHeight="1">
      <c r="B69" s="296"/>
      <c r="C69" s="302"/>
      <c r="D69" s="300" t="s">
        <v>715</v>
      </c>
      <c r="E69" s="300"/>
      <c r="F69" s="300"/>
      <c r="G69" s="300"/>
      <c r="H69" s="300"/>
      <c r="I69" s="300"/>
      <c r="J69" s="300"/>
      <c r="K69" s="298"/>
    </row>
    <row r="70" s="1" customFormat="1" ht="15" customHeight="1">
      <c r="B70" s="296"/>
      <c r="C70" s="302"/>
      <c r="D70" s="300" t="s">
        <v>716</v>
      </c>
      <c r="E70" s="300"/>
      <c r="F70" s="300"/>
      <c r="G70" s="300"/>
      <c r="H70" s="300"/>
      <c r="I70" s="300"/>
      <c r="J70" s="300"/>
      <c r="K70" s="298"/>
    </row>
    <row r="71" s="1" customFormat="1" ht="12.75" customHeight="1">
      <c r="B71" s="307"/>
      <c r="C71" s="308"/>
      <c r="D71" s="308"/>
      <c r="E71" s="308"/>
      <c r="F71" s="308"/>
      <c r="G71" s="308"/>
      <c r="H71" s="308"/>
      <c r="I71" s="308"/>
      <c r="J71" s="308"/>
      <c r="K71" s="309"/>
    </row>
    <row r="72" s="1" customFormat="1" ht="18.75" customHeight="1">
      <c r="B72" s="310"/>
      <c r="C72" s="310"/>
      <c r="D72" s="310"/>
      <c r="E72" s="310"/>
      <c r="F72" s="310"/>
      <c r="G72" s="310"/>
      <c r="H72" s="310"/>
      <c r="I72" s="310"/>
      <c r="J72" s="310"/>
      <c r="K72" s="311"/>
    </row>
    <row r="73" s="1" customFormat="1" ht="18.75" customHeight="1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="1" customFormat="1" ht="7.5" customHeight="1">
      <c r="B74" s="312"/>
      <c r="C74" s="313"/>
      <c r="D74" s="313"/>
      <c r="E74" s="313"/>
      <c r="F74" s="313"/>
      <c r="G74" s="313"/>
      <c r="H74" s="313"/>
      <c r="I74" s="313"/>
      <c r="J74" s="313"/>
      <c r="K74" s="314"/>
    </row>
    <row r="75" s="1" customFormat="1" ht="45" customHeight="1">
      <c r="B75" s="315"/>
      <c r="C75" s="316" t="s">
        <v>717</v>
      </c>
      <c r="D75" s="316"/>
      <c r="E75" s="316"/>
      <c r="F75" s="316"/>
      <c r="G75" s="316"/>
      <c r="H75" s="316"/>
      <c r="I75" s="316"/>
      <c r="J75" s="316"/>
      <c r="K75" s="317"/>
    </row>
    <row r="76" s="1" customFormat="1" ht="17.25" customHeight="1">
      <c r="B76" s="315"/>
      <c r="C76" s="318" t="s">
        <v>718</v>
      </c>
      <c r="D76" s="318"/>
      <c r="E76" s="318"/>
      <c r="F76" s="318" t="s">
        <v>719</v>
      </c>
      <c r="G76" s="319"/>
      <c r="H76" s="318" t="s">
        <v>55</v>
      </c>
      <c r="I76" s="318" t="s">
        <v>58</v>
      </c>
      <c r="J76" s="318" t="s">
        <v>720</v>
      </c>
      <c r="K76" s="317"/>
    </row>
    <row r="77" s="1" customFormat="1" ht="17.25" customHeight="1">
      <c r="B77" s="315"/>
      <c r="C77" s="320" t="s">
        <v>721</v>
      </c>
      <c r="D77" s="320"/>
      <c r="E77" s="320"/>
      <c r="F77" s="321" t="s">
        <v>722</v>
      </c>
      <c r="G77" s="322"/>
      <c r="H77" s="320"/>
      <c r="I77" s="320"/>
      <c r="J77" s="320" t="s">
        <v>723</v>
      </c>
      <c r="K77" s="317"/>
    </row>
    <row r="78" s="1" customFormat="1" ht="5.25" customHeight="1">
      <c r="B78" s="315"/>
      <c r="C78" s="323"/>
      <c r="D78" s="323"/>
      <c r="E78" s="323"/>
      <c r="F78" s="323"/>
      <c r="G78" s="324"/>
      <c r="H78" s="323"/>
      <c r="I78" s="323"/>
      <c r="J78" s="323"/>
      <c r="K78" s="317"/>
    </row>
    <row r="79" s="1" customFormat="1" ht="15" customHeight="1">
      <c r="B79" s="315"/>
      <c r="C79" s="303" t="s">
        <v>54</v>
      </c>
      <c r="D79" s="325"/>
      <c r="E79" s="325"/>
      <c r="F79" s="326" t="s">
        <v>724</v>
      </c>
      <c r="G79" s="327"/>
      <c r="H79" s="303" t="s">
        <v>725</v>
      </c>
      <c r="I79" s="303" t="s">
        <v>726</v>
      </c>
      <c r="J79" s="303">
        <v>20</v>
      </c>
      <c r="K79" s="317"/>
    </row>
    <row r="80" s="1" customFormat="1" ht="15" customHeight="1">
      <c r="B80" s="315"/>
      <c r="C80" s="303" t="s">
        <v>727</v>
      </c>
      <c r="D80" s="303"/>
      <c r="E80" s="303"/>
      <c r="F80" s="326" t="s">
        <v>724</v>
      </c>
      <c r="G80" s="327"/>
      <c r="H80" s="303" t="s">
        <v>728</v>
      </c>
      <c r="I80" s="303" t="s">
        <v>726</v>
      </c>
      <c r="J80" s="303">
        <v>120</v>
      </c>
      <c r="K80" s="317"/>
    </row>
    <row r="81" s="1" customFormat="1" ht="15" customHeight="1">
      <c r="B81" s="328"/>
      <c r="C81" s="303" t="s">
        <v>729</v>
      </c>
      <c r="D81" s="303"/>
      <c r="E81" s="303"/>
      <c r="F81" s="326" t="s">
        <v>730</v>
      </c>
      <c r="G81" s="327"/>
      <c r="H81" s="303" t="s">
        <v>731</v>
      </c>
      <c r="I81" s="303" t="s">
        <v>726</v>
      </c>
      <c r="J81" s="303">
        <v>50</v>
      </c>
      <c r="K81" s="317"/>
    </row>
    <row r="82" s="1" customFormat="1" ht="15" customHeight="1">
      <c r="B82" s="328"/>
      <c r="C82" s="303" t="s">
        <v>732</v>
      </c>
      <c r="D82" s="303"/>
      <c r="E82" s="303"/>
      <c r="F82" s="326" t="s">
        <v>724</v>
      </c>
      <c r="G82" s="327"/>
      <c r="H82" s="303" t="s">
        <v>733</v>
      </c>
      <c r="I82" s="303" t="s">
        <v>734</v>
      </c>
      <c r="J82" s="303"/>
      <c r="K82" s="317"/>
    </row>
    <row r="83" s="1" customFormat="1" ht="15" customHeight="1">
      <c r="B83" s="328"/>
      <c r="C83" s="329" t="s">
        <v>735</v>
      </c>
      <c r="D83" s="329"/>
      <c r="E83" s="329"/>
      <c r="F83" s="330" t="s">
        <v>730</v>
      </c>
      <c r="G83" s="329"/>
      <c r="H83" s="329" t="s">
        <v>736</v>
      </c>
      <c r="I83" s="329" t="s">
        <v>726</v>
      </c>
      <c r="J83" s="329">
        <v>15</v>
      </c>
      <c r="K83" s="317"/>
    </row>
    <row r="84" s="1" customFormat="1" ht="15" customHeight="1">
      <c r="B84" s="328"/>
      <c r="C84" s="329" t="s">
        <v>737</v>
      </c>
      <c r="D84" s="329"/>
      <c r="E84" s="329"/>
      <c r="F84" s="330" t="s">
        <v>730</v>
      </c>
      <c r="G84" s="329"/>
      <c r="H84" s="329" t="s">
        <v>738</v>
      </c>
      <c r="I84" s="329" t="s">
        <v>726</v>
      </c>
      <c r="J84" s="329">
        <v>15</v>
      </c>
      <c r="K84" s="317"/>
    </row>
    <row r="85" s="1" customFormat="1" ht="15" customHeight="1">
      <c r="B85" s="328"/>
      <c r="C85" s="329" t="s">
        <v>739</v>
      </c>
      <c r="D85" s="329"/>
      <c r="E85" s="329"/>
      <c r="F85" s="330" t="s">
        <v>730</v>
      </c>
      <c r="G85" s="329"/>
      <c r="H85" s="329" t="s">
        <v>740</v>
      </c>
      <c r="I85" s="329" t="s">
        <v>726</v>
      </c>
      <c r="J85" s="329">
        <v>20</v>
      </c>
      <c r="K85" s="317"/>
    </row>
    <row r="86" s="1" customFormat="1" ht="15" customHeight="1">
      <c r="B86" s="328"/>
      <c r="C86" s="329" t="s">
        <v>741</v>
      </c>
      <c r="D86" s="329"/>
      <c r="E86" s="329"/>
      <c r="F86" s="330" t="s">
        <v>730</v>
      </c>
      <c r="G86" s="329"/>
      <c r="H86" s="329" t="s">
        <v>742</v>
      </c>
      <c r="I86" s="329" t="s">
        <v>726</v>
      </c>
      <c r="J86" s="329">
        <v>20</v>
      </c>
      <c r="K86" s="317"/>
    </row>
    <row r="87" s="1" customFormat="1" ht="15" customHeight="1">
      <c r="B87" s="328"/>
      <c r="C87" s="303" t="s">
        <v>743</v>
      </c>
      <c r="D87" s="303"/>
      <c r="E87" s="303"/>
      <c r="F87" s="326" t="s">
        <v>730</v>
      </c>
      <c r="G87" s="327"/>
      <c r="H87" s="303" t="s">
        <v>744</v>
      </c>
      <c r="I87" s="303" t="s">
        <v>726</v>
      </c>
      <c r="J87" s="303">
        <v>50</v>
      </c>
      <c r="K87" s="317"/>
    </row>
    <row r="88" s="1" customFormat="1" ht="15" customHeight="1">
      <c r="B88" s="328"/>
      <c r="C88" s="303" t="s">
        <v>745</v>
      </c>
      <c r="D88" s="303"/>
      <c r="E88" s="303"/>
      <c r="F88" s="326" t="s">
        <v>730</v>
      </c>
      <c r="G88" s="327"/>
      <c r="H88" s="303" t="s">
        <v>746</v>
      </c>
      <c r="I88" s="303" t="s">
        <v>726</v>
      </c>
      <c r="J88" s="303">
        <v>20</v>
      </c>
      <c r="K88" s="317"/>
    </row>
    <row r="89" s="1" customFormat="1" ht="15" customHeight="1">
      <c r="B89" s="328"/>
      <c r="C89" s="303" t="s">
        <v>747</v>
      </c>
      <c r="D89" s="303"/>
      <c r="E89" s="303"/>
      <c r="F89" s="326" t="s">
        <v>730</v>
      </c>
      <c r="G89" s="327"/>
      <c r="H89" s="303" t="s">
        <v>748</v>
      </c>
      <c r="I89" s="303" t="s">
        <v>726</v>
      </c>
      <c r="J89" s="303">
        <v>20</v>
      </c>
      <c r="K89" s="317"/>
    </row>
    <row r="90" s="1" customFormat="1" ht="15" customHeight="1">
      <c r="B90" s="328"/>
      <c r="C90" s="303" t="s">
        <v>749</v>
      </c>
      <c r="D90" s="303"/>
      <c r="E90" s="303"/>
      <c r="F90" s="326" t="s">
        <v>730</v>
      </c>
      <c r="G90" s="327"/>
      <c r="H90" s="303" t="s">
        <v>750</v>
      </c>
      <c r="I90" s="303" t="s">
        <v>726</v>
      </c>
      <c r="J90" s="303">
        <v>50</v>
      </c>
      <c r="K90" s="317"/>
    </row>
    <row r="91" s="1" customFormat="1" ht="15" customHeight="1">
      <c r="B91" s="328"/>
      <c r="C91" s="303" t="s">
        <v>751</v>
      </c>
      <c r="D91" s="303"/>
      <c r="E91" s="303"/>
      <c r="F91" s="326" t="s">
        <v>730</v>
      </c>
      <c r="G91" s="327"/>
      <c r="H91" s="303" t="s">
        <v>751</v>
      </c>
      <c r="I91" s="303" t="s">
        <v>726</v>
      </c>
      <c r="J91" s="303">
        <v>50</v>
      </c>
      <c r="K91" s="317"/>
    </row>
    <row r="92" s="1" customFormat="1" ht="15" customHeight="1">
      <c r="B92" s="328"/>
      <c r="C92" s="303" t="s">
        <v>752</v>
      </c>
      <c r="D92" s="303"/>
      <c r="E92" s="303"/>
      <c r="F92" s="326" t="s">
        <v>730</v>
      </c>
      <c r="G92" s="327"/>
      <c r="H92" s="303" t="s">
        <v>753</v>
      </c>
      <c r="I92" s="303" t="s">
        <v>726</v>
      </c>
      <c r="J92" s="303">
        <v>255</v>
      </c>
      <c r="K92" s="317"/>
    </row>
    <row r="93" s="1" customFormat="1" ht="15" customHeight="1">
      <c r="B93" s="328"/>
      <c r="C93" s="303" t="s">
        <v>754</v>
      </c>
      <c r="D93" s="303"/>
      <c r="E93" s="303"/>
      <c r="F93" s="326" t="s">
        <v>724</v>
      </c>
      <c r="G93" s="327"/>
      <c r="H93" s="303" t="s">
        <v>755</v>
      </c>
      <c r="I93" s="303" t="s">
        <v>756</v>
      </c>
      <c r="J93" s="303"/>
      <c r="K93" s="317"/>
    </row>
    <row r="94" s="1" customFormat="1" ht="15" customHeight="1">
      <c r="B94" s="328"/>
      <c r="C94" s="303" t="s">
        <v>757</v>
      </c>
      <c r="D94" s="303"/>
      <c r="E94" s="303"/>
      <c r="F94" s="326" t="s">
        <v>724</v>
      </c>
      <c r="G94" s="327"/>
      <c r="H94" s="303" t="s">
        <v>758</v>
      </c>
      <c r="I94" s="303" t="s">
        <v>759</v>
      </c>
      <c r="J94" s="303"/>
      <c r="K94" s="317"/>
    </row>
    <row r="95" s="1" customFormat="1" ht="15" customHeight="1">
      <c r="B95" s="328"/>
      <c r="C95" s="303" t="s">
        <v>760</v>
      </c>
      <c r="D95" s="303"/>
      <c r="E95" s="303"/>
      <c r="F95" s="326" t="s">
        <v>724</v>
      </c>
      <c r="G95" s="327"/>
      <c r="H95" s="303" t="s">
        <v>760</v>
      </c>
      <c r="I95" s="303" t="s">
        <v>759</v>
      </c>
      <c r="J95" s="303"/>
      <c r="K95" s="317"/>
    </row>
    <row r="96" s="1" customFormat="1" ht="15" customHeight="1">
      <c r="B96" s="328"/>
      <c r="C96" s="303" t="s">
        <v>39</v>
      </c>
      <c r="D96" s="303"/>
      <c r="E96" s="303"/>
      <c r="F96" s="326" t="s">
        <v>724</v>
      </c>
      <c r="G96" s="327"/>
      <c r="H96" s="303" t="s">
        <v>761</v>
      </c>
      <c r="I96" s="303" t="s">
        <v>759</v>
      </c>
      <c r="J96" s="303"/>
      <c r="K96" s="317"/>
    </row>
    <row r="97" s="1" customFormat="1" ht="15" customHeight="1">
      <c r="B97" s="328"/>
      <c r="C97" s="303" t="s">
        <v>49</v>
      </c>
      <c r="D97" s="303"/>
      <c r="E97" s="303"/>
      <c r="F97" s="326" t="s">
        <v>724</v>
      </c>
      <c r="G97" s="327"/>
      <c r="H97" s="303" t="s">
        <v>762</v>
      </c>
      <c r="I97" s="303" t="s">
        <v>759</v>
      </c>
      <c r="J97" s="303"/>
      <c r="K97" s="317"/>
    </row>
    <row r="98" s="1" customFormat="1" ht="15" customHeight="1">
      <c r="B98" s="331"/>
      <c r="C98" s="332"/>
      <c r="D98" s="332"/>
      <c r="E98" s="332"/>
      <c r="F98" s="332"/>
      <c r="G98" s="332"/>
      <c r="H98" s="332"/>
      <c r="I98" s="332"/>
      <c r="J98" s="332"/>
      <c r="K98" s="333"/>
    </row>
    <row r="99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="1" customFormat="1" ht="18.75" customHeight="1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</row>
    <row r="101" s="1" customFormat="1" ht="7.5" customHeight="1">
      <c r="B101" s="312"/>
      <c r="C101" s="313"/>
      <c r="D101" s="313"/>
      <c r="E101" s="313"/>
      <c r="F101" s="313"/>
      <c r="G101" s="313"/>
      <c r="H101" s="313"/>
      <c r="I101" s="313"/>
      <c r="J101" s="313"/>
      <c r="K101" s="314"/>
    </row>
    <row r="102" s="1" customFormat="1" ht="45" customHeight="1">
      <c r="B102" s="315"/>
      <c r="C102" s="316" t="s">
        <v>763</v>
      </c>
      <c r="D102" s="316"/>
      <c r="E102" s="316"/>
      <c r="F102" s="316"/>
      <c r="G102" s="316"/>
      <c r="H102" s="316"/>
      <c r="I102" s="316"/>
      <c r="J102" s="316"/>
      <c r="K102" s="317"/>
    </row>
    <row r="103" s="1" customFormat="1" ht="17.25" customHeight="1">
      <c r="B103" s="315"/>
      <c r="C103" s="318" t="s">
        <v>718</v>
      </c>
      <c r="D103" s="318"/>
      <c r="E103" s="318"/>
      <c r="F103" s="318" t="s">
        <v>719</v>
      </c>
      <c r="G103" s="319"/>
      <c r="H103" s="318" t="s">
        <v>55</v>
      </c>
      <c r="I103" s="318" t="s">
        <v>58</v>
      </c>
      <c r="J103" s="318" t="s">
        <v>720</v>
      </c>
      <c r="K103" s="317"/>
    </row>
    <row r="104" s="1" customFormat="1" ht="17.25" customHeight="1">
      <c r="B104" s="315"/>
      <c r="C104" s="320" t="s">
        <v>721</v>
      </c>
      <c r="D104" s="320"/>
      <c r="E104" s="320"/>
      <c r="F104" s="321" t="s">
        <v>722</v>
      </c>
      <c r="G104" s="322"/>
      <c r="H104" s="320"/>
      <c r="I104" s="320"/>
      <c r="J104" s="320" t="s">
        <v>723</v>
      </c>
      <c r="K104" s="317"/>
    </row>
    <row r="105" s="1" customFormat="1" ht="5.25" customHeight="1">
      <c r="B105" s="315"/>
      <c r="C105" s="318"/>
      <c r="D105" s="318"/>
      <c r="E105" s="318"/>
      <c r="F105" s="318"/>
      <c r="G105" s="336"/>
      <c r="H105" s="318"/>
      <c r="I105" s="318"/>
      <c r="J105" s="318"/>
      <c r="K105" s="317"/>
    </row>
    <row r="106" s="1" customFormat="1" ht="15" customHeight="1">
      <c r="B106" s="315"/>
      <c r="C106" s="303" t="s">
        <v>54</v>
      </c>
      <c r="D106" s="325"/>
      <c r="E106" s="325"/>
      <c r="F106" s="326" t="s">
        <v>724</v>
      </c>
      <c r="G106" s="303"/>
      <c r="H106" s="303" t="s">
        <v>764</v>
      </c>
      <c r="I106" s="303" t="s">
        <v>726</v>
      </c>
      <c r="J106" s="303">
        <v>20</v>
      </c>
      <c r="K106" s="317"/>
    </row>
    <row r="107" s="1" customFormat="1" ht="15" customHeight="1">
      <c r="B107" s="315"/>
      <c r="C107" s="303" t="s">
        <v>727</v>
      </c>
      <c r="D107" s="303"/>
      <c r="E107" s="303"/>
      <c r="F107" s="326" t="s">
        <v>724</v>
      </c>
      <c r="G107" s="303"/>
      <c r="H107" s="303" t="s">
        <v>764</v>
      </c>
      <c r="I107" s="303" t="s">
        <v>726</v>
      </c>
      <c r="J107" s="303">
        <v>120</v>
      </c>
      <c r="K107" s="317"/>
    </row>
    <row r="108" s="1" customFormat="1" ht="15" customHeight="1">
      <c r="B108" s="328"/>
      <c r="C108" s="303" t="s">
        <v>729</v>
      </c>
      <c r="D108" s="303"/>
      <c r="E108" s="303"/>
      <c r="F108" s="326" t="s">
        <v>730</v>
      </c>
      <c r="G108" s="303"/>
      <c r="H108" s="303" t="s">
        <v>764</v>
      </c>
      <c r="I108" s="303" t="s">
        <v>726</v>
      </c>
      <c r="J108" s="303">
        <v>50</v>
      </c>
      <c r="K108" s="317"/>
    </row>
    <row r="109" s="1" customFormat="1" ht="15" customHeight="1">
      <c r="B109" s="328"/>
      <c r="C109" s="303" t="s">
        <v>732</v>
      </c>
      <c r="D109" s="303"/>
      <c r="E109" s="303"/>
      <c r="F109" s="326" t="s">
        <v>724</v>
      </c>
      <c r="G109" s="303"/>
      <c r="H109" s="303" t="s">
        <v>764</v>
      </c>
      <c r="I109" s="303" t="s">
        <v>734</v>
      </c>
      <c r="J109" s="303"/>
      <c r="K109" s="317"/>
    </row>
    <row r="110" s="1" customFormat="1" ht="15" customHeight="1">
      <c r="B110" s="328"/>
      <c r="C110" s="303" t="s">
        <v>743</v>
      </c>
      <c r="D110" s="303"/>
      <c r="E110" s="303"/>
      <c r="F110" s="326" t="s">
        <v>730</v>
      </c>
      <c r="G110" s="303"/>
      <c r="H110" s="303" t="s">
        <v>764</v>
      </c>
      <c r="I110" s="303" t="s">
        <v>726</v>
      </c>
      <c r="J110" s="303">
        <v>50</v>
      </c>
      <c r="K110" s="317"/>
    </row>
    <row r="111" s="1" customFormat="1" ht="15" customHeight="1">
      <c r="B111" s="328"/>
      <c r="C111" s="303" t="s">
        <v>751</v>
      </c>
      <c r="D111" s="303"/>
      <c r="E111" s="303"/>
      <c r="F111" s="326" t="s">
        <v>730</v>
      </c>
      <c r="G111" s="303"/>
      <c r="H111" s="303" t="s">
        <v>764</v>
      </c>
      <c r="I111" s="303" t="s">
        <v>726</v>
      </c>
      <c r="J111" s="303">
        <v>50</v>
      </c>
      <c r="K111" s="317"/>
    </row>
    <row r="112" s="1" customFormat="1" ht="15" customHeight="1">
      <c r="B112" s="328"/>
      <c r="C112" s="303" t="s">
        <v>749</v>
      </c>
      <c r="D112" s="303"/>
      <c r="E112" s="303"/>
      <c r="F112" s="326" t="s">
        <v>730</v>
      </c>
      <c r="G112" s="303"/>
      <c r="H112" s="303" t="s">
        <v>764</v>
      </c>
      <c r="I112" s="303" t="s">
        <v>726</v>
      </c>
      <c r="J112" s="303">
        <v>50</v>
      </c>
      <c r="K112" s="317"/>
    </row>
    <row r="113" s="1" customFormat="1" ht="15" customHeight="1">
      <c r="B113" s="328"/>
      <c r="C113" s="303" t="s">
        <v>54</v>
      </c>
      <c r="D113" s="303"/>
      <c r="E113" s="303"/>
      <c r="F113" s="326" t="s">
        <v>724</v>
      </c>
      <c r="G113" s="303"/>
      <c r="H113" s="303" t="s">
        <v>765</v>
      </c>
      <c r="I113" s="303" t="s">
        <v>726</v>
      </c>
      <c r="J113" s="303">
        <v>20</v>
      </c>
      <c r="K113" s="317"/>
    </row>
    <row r="114" s="1" customFormat="1" ht="15" customHeight="1">
      <c r="B114" s="328"/>
      <c r="C114" s="303" t="s">
        <v>766</v>
      </c>
      <c r="D114" s="303"/>
      <c r="E114" s="303"/>
      <c r="F114" s="326" t="s">
        <v>724</v>
      </c>
      <c r="G114" s="303"/>
      <c r="H114" s="303" t="s">
        <v>767</v>
      </c>
      <c r="I114" s="303" t="s">
        <v>726</v>
      </c>
      <c r="J114" s="303">
        <v>120</v>
      </c>
      <c r="K114" s="317"/>
    </row>
    <row r="115" s="1" customFormat="1" ht="15" customHeight="1">
      <c r="B115" s="328"/>
      <c r="C115" s="303" t="s">
        <v>39</v>
      </c>
      <c r="D115" s="303"/>
      <c r="E115" s="303"/>
      <c r="F115" s="326" t="s">
        <v>724</v>
      </c>
      <c r="G115" s="303"/>
      <c r="H115" s="303" t="s">
        <v>768</v>
      </c>
      <c r="I115" s="303" t="s">
        <v>759</v>
      </c>
      <c r="J115" s="303"/>
      <c r="K115" s="317"/>
    </row>
    <row r="116" s="1" customFormat="1" ht="15" customHeight="1">
      <c r="B116" s="328"/>
      <c r="C116" s="303" t="s">
        <v>49</v>
      </c>
      <c r="D116" s="303"/>
      <c r="E116" s="303"/>
      <c r="F116" s="326" t="s">
        <v>724</v>
      </c>
      <c r="G116" s="303"/>
      <c r="H116" s="303" t="s">
        <v>769</v>
      </c>
      <c r="I116" s="303" t="s">
        <v>759</v>
      </c>
      <c r="J116" s="303"/>
      <c r="K116" s="317"/>
    </row>
    <row r="117" s="1" customFormat="1" ht="15" customHeight="1">
      <c r="B117" s="328"/>
      <c r="C117" s="303" t="s">
        <v>58</v>
      </c>
      <c r="D117" s="303"/>
      <c r="E117" s="303"/>
      <c r="F117" s="326" t="s">
        <v>724</v>
      </c>
      <c r="G117" s="303"/>
      <c r="H117" s="303" t="s">
        <v>770</v>
      </c>
      <c r="I117" s="303" t="s">
        <v>771</v>
      </c>
      <c r="J117" s="303"/>
      <c r="K117" s="317"/>
    </row>
    <row r="118" s="1" customFormat="1" ht="15" customHeight="1">
      <c r="B118" s="331"/>
      <c r="C118" s="337"/>
      <c r="D118" s="337"/>
      <c r="E118" s="337"/>
      <c r="F118" s="337"/>
      <c r="G118" s="337"/>
      <c r="H118" s="337"/>
      <c r="I118" s="337"/>
      <c r="J118" s="337"/>
      <c r="K118" s="333"/>
    </row>
    <row r="119" s="1" customFormat="1" ht="18.75" customHeight="1">
      <c r="B119" s="338"/>
      <c r="C119" s="339"/>
      <c r="D119" s="339"/>
      <c r="E119" s="339"/>
      <c r="F119" s="340"/>
      <c r="G119" s="339"/>
      <c r="H119" s="339"/>
      <c r="I119" s="339"/>
      <c r="J119" s="339"/>
      <c r="K119" s="338"/>
    </row>
    <row r="120" s="1" customFormat="1" ht="18.75" customHeight="1">
      <c r="B120" s="311"/>
      <c r="C120" s="311"/>
      <c r="D120" s="311"/>
      <c r="E120" s="311"/>
      <c r="F120" s="311"/>
      <c r="G120" s="311"/>
      <c r="H120" s="311"/>
      <c r="I120" s="311"/>
      <c r="J120" s="311"/>
      <c r="K120" s="311"/>
    </row>
    <row r="121" s="1" customFormat="1" ht="7.5" customHeight="1">
      <c r="B121" s="341"/>
      <c r="C121" s="342"/>
      <c r="D121" s="342"/>
      <c r="E121" s="342"/>
      <c r="F121" s="342"/>
      <c r="G121" s="342"/>
      <c r="H121" s="342"/>
      <c r="I121" s="342"/>
      <c r="J121" s="342"/>
      <c r="K121" s="343"/>
    </row>
    <row r="122" s="1" customFormat="1" ht="45" customHeight="1">
      <c r="B122" s="344"/>
      <c r="C122" s="294" t="s">
        <v>772</v>
      </c>
      <c r="D122" s="294"/>
      <c r="E122" s="294"/>
      <c r="F122" s="294"/>
      <c r="G122" s="294"/>
      <c r="H122" s="294"/>
      <c r="I122" s="294"/>
      <c r="J122" s="294"/>
      <c r="K122" s="345"/>
    </row>
    <row r="123" s="1" customFormat="1" ht="17.25" customHeight="1">
      <c r="B123" s="346"/>
      <c r="C123" s="318" t="s">
        <v>718</v>
      </c>
      <c r="D123" s="318"/>
      <c r="E123" s="318"/>
      <c r="F123" s="318" t="s">
        <v>719</v>
      </c>
      <c r="G123" s="319"/>
      <c r="H123" s="318" t="s">
        <v>55</v>
      </c>
      <c r="I123" s="318" t="s">
        <v>58</v>
      </c>
      <c r="J123" s="318" t="s">
        <v>720</v>
      </c>
      <c r="K123" s="347"/>
    </row>
    <row r="124" s="1" customFormat="1" ht="17.25" customHeight="1">
      <c r="B124" s="346"/>
      <c r="C124" s="320" t="s">
        <v>721</v>
      </c>
      <c r="D124" s="320"/>
      <c r="E124" s="320"/>
      <c r="F124" s="321" t="s">
        <v>722</v>
      </c>
      <c r="G124" s="322"/>
      <c r="H124" s="320"/>
      <c r="I124" s="320"/>
      <c r="J124" s="320" t="s">
        <v>723</v>
      </c>
      <c r="K124" s="347"/>
    </row>
    <row r="125" s="1" customFormat="1" ht="5.25" customHeight="1">
      <c r="B125" s="348"/>
      <c r="C125" s="323"/>
      <c r="D125" s="323"/>
      <c r="E125" s="323"/>
      <c r="F125" s="323"/>
      <c r="G125" s="349"/>
      <c r="H125" s="323"/>
      <c r="I125" s="323"/>
      <c r="J125" s="323"/>
      <c r="K125" s="350"/>
    </row>
    <row r="126" s="1" customFormat="1" ht="15" customHeight="1">
      <c r="B126" s="348"/>
      <c r="C126" s="303" t="s">
        <v>727</v>
      </c>
      <c r="D126" s="325"/>
      <c r="E126" s="325"/>
      <c r="F126" s="326" t="s">
        <v>724</v>
      </c>
      <c r="G126" s="303"/>
      <c r="H126" s="303" t="s">
        <v>764</v>
      </c>
      <c r="I126" s="303" t="s">
        <v>726</v>
      </c>
      <c r="J126" s="303">
        <v>120</v>
      </c>
      <c r="K126" s="351"/>
    </row>
    <row r="127" s="1" customFormat="1" ht="15" customHeight="1">
      <c r="B127" s="348"/>
      <c r="C127" s="303" t="s">
        <v>773</v>
      </c>
      <c r="D127" s="303"/>
      <c r="E127" s="303"/>
      <c r="F127" s="326" t="s">
        <v>724</v>
      </c>
      <c r="G127" s="303"/>
      <c r="H127" s="303" t="s">
        <v>774</v>
      </c>
      <c r="I127" s="303" t="s">
        <v>726</v>
      </c>
      <c r="J127" s="303" t="s">
        <v>775</v>
      </c>
      <c r="K127" s="351"/>
    </row>
    <row r="128" s="1" customFormat="1" ht="15" customHeight="1">
      <c r="B128" s="348"/>
      <c r="C128" s="303" t="s">
        <v>672</v>
      </c>
      <c r="D128" s="303"/>
      <c r="E128" s="303"/>
      <c r="F128" s="326" t="s">
        <v>724</v>
      </c>
      <c r="G128" s="303"/>
      <c r="H128" s="303" t="s">
        <v>776</v>
      </c>
      <c r="I128" s="303" t="s">
        <v>726</v>
      </c>
      <c r="J128" s="303" t="s">
        <v>775</v>
      </c>
      <c r="K128" s="351"/>
    </row>
    <row r="129" s="1" customFormat="1" ht="15" customHeight="1">
      <c r="B129" s="348"/>
      <c r="C129" s="303" t="s">
        <v>735</v>
      </c>
      <c r="D129" s="303"/>
      <c r="E129" s="303"/>
      <c r="F129" s="326" t="s">
        <v>730</v>
      </c>
      <c r="G129" s="303"/>
      <c r="H129" s="303" t="s">
        <v>736</v>
      </c>
      <c r="I129" s="303" t="s">
        <v>726</v>
      </c>
      <c r="J129" s="303">
        <v>15</v>
      </c>
      <c r="K129" s="351"/>
    </row>
    <row r="130" s="1" customFormat="1" ht="15" customHeight="1">
      <c r="B130" s="348"/>
      <c r="C130" s="329" t="s">
        <v>737</v>
      </c>
      <c r="D130" s="329"/>
      <c r="E130" s="329"/>
      <c r="F130" s="330" t="s">
        <v>730</v>
      </c>
      <c r="G130" s="329"/>
      <c r="H130" s="329" t="s">
        <v>738</v>
      </c>
      <c r="I130" s="329" t="s">
        <v>726</v>
      </c>
      <c r="J130" s="329">
        <v>15</v>
      </c>
      <c r="K130" s="351"/>
    </row>
    <row r="131" s="1" customFormat="1" ht="15" customHeight="1">
      <c r="B131" s="348"/>
      <c r="C131" s="329" t="s">
        <v>739</v>
      </c>
      <c r="D131" s="329"/>
      <c r="E131" s="329"/>
      <c r="F131" s="330" t="s">
        <v>730</v>
      </c>
      <c r="G131" s="329"/>
      <c r="H131" s="329" t="s">
        <v>740</v>
      </c>
      <c r="I131" s="329" t="s">
        <v>726</v>
      </c>
      <c r="J131" s="329">
        <v>20</v>
      </c>
      <c r="K131" s="351"/>
    </row>
    <row r="132" s="1" customFormat="1" ht="15" customHeight="1">
      <c r="B132" s="348"/>
      <c r="C132" s="329" t="s">
        <v>741</v>
      </c>
      <c r="D132" s="329"/>
      <c r="E132" s="329"/>
      <c r="F132" s="330" t="s">
        <v>730</v>
      </c>
      <c r="G132" s="329"/>
      <c r="H132" s="329" t="s">
        <v>742</v>
      </c>
      <c r="I132" s="329" t="s">
        <v>726</v>
      </c>
      <c r="J132" s="329">
        <v>20</v>
      </c>
      <c r="K132" s="351"/>
    </row>
    <row r="133" s="1" customFormat="1" ht="15" customHeight="1">
      <c r="B133" s="348"/>
      <c r="C133" s="303" t="s">
        <v>729</v>
      </c>
      <c r="D133" s="303"/>
      <c r="E133" s="303"/>
      <c r="F133" s="326" t="s">
        <v>730</v>
      </c>
      <c r="G133" s="303"/>
      <c r="H133" s="303" t="s">
        <v>764</v>
      </c>
      <c r="I133" s="303" t="s">
        <v>726</v>
      </c>
      <c r="J133" s="303">
        <v>50</v>
      </c>
      <c r="K133" s="351"/>
    </row>
    <row r="134" s="1" customFormat="1" ht="15" customHeight="1">
      <c r="B134" s="348"/>
      <c r="C134" s="303" t="s">
        <v>743</v>
      </c>
      <c r="D134" s="303"/>
      <c r="E134" s="303"/>
      <c r="F134" s="326" t="s">
        <v>730</v>
      </c>
      <c r="G134" s="303"/>
      <c r="H134" s="303" t="s">
        <v>764</v>
      </c>
      <c r="I134" s="303" t="s">
        <v>726</v>
      </c>
      <c r="J134" s="303">
        <v>50</v>
      </c>
      <c r="K134" s="351"/>
    </row>
    <row r="135" s="1" customFormat="1" ht="15" customHeight="1">
      <c r="B135" s="348"/>
      <c r="C135" s="303" t="s">
        <v>749</v>
      </c>
      <c r="D135" s="303"/>
      <c r="E135" s="303"/>
      <c r="F135" s="326" t="s">
        <v>730</v>
      </c>
      <c r="G135" s="303"/>
      <c r="H135" s="303" t="s">
        <v>764</v>
      </c>
      <c r="I135" s="303" t="s">
        <v>726</v>
      </c>
      <c r="J135" s="303">
        <v>50</v>
      </c>
      <c r="K135" s="351"/>
    </row>
    <row r="136" s="1" customFormat="1" ht="15" customHeight="1">
      <c r="B136" s="348"/>
      <c r="C136" s="303" t="s">
        <v>751</v>
      </c>
      <c r="D136" s="303"/>
      <c r="E136" s="303"/>
      <c r="F136" s="326" t="s">
        <v>730</v>
      </c>
      <c r="G136" s="303"/>
      <c r="H136" s="303" t="s">
        <v>764</v>
      </c>
      <c r="I136" s="303" t="s">
        <v>726</v>
      </c>
      <c r="J136" s="303">
        <v>50</v>
      </c>
      <c r="K136" s="351"/>
    </row>
    <row r="137" s="1" customFormat="1" ht="15" customHeight="1">
      <c r="B137" s="348"/>
      <c r="C137" s="303" t="s">
        <v>752</v>
      </c>
      <c r="D137" s="303"/>
      <c r="E137" s="303"/>
      <c r="F137" s="326" t="s">
        <v>730</v>
      </c>
      <c r="G137" s="303"/>
      <c r="H137" s="303" t="s">
        <v>777</v>
      </c>
      <c r="I137" s="303" t="s">
        <v>726</v>
      </c>
      <c r="J137" s="303">
        <v>255</v>
      </c>
      <c r="K137" s="351"/>
    </row>
    <row r="138" s="1" customFormat="1" ht="15" customHeight="1">
      <c r="B138" s="348"/>
      <c r="C138" s="303" t="s">
        <v>754</v>
      </c>
      <c r="D138" s="303"/>
      <c r="E138" s="303"/>
      <c r="F138" s="326" t="s">
        <v>724</v>
      </c>
      <c r="G138" s="303"/>
      <c r="H138" s="303" t="s">
        <v>778</v>
      </c>
      <c r="I138" s="303" t="s">
        <v>756</v>
      </c>
      <c r="J138" s="303"/>
      <c r="K138" s="351"/>
    </row>
    <row r="139" s="1" customFormat="1" ht="15" customHeight="1">
      <c r="B139" s="348"/>
      <c r="C139" s="303" t="s">
        <v>757</v>
      </c>
      <c r="D139" s="303"/>
      <c r="E139" s="303"/>
      <c r="F139" s="326" t="s">
        <v>724</v>
      </c>
      <c r="G139" s="303"/>
      <c r="H139" s="303" t="s">
        <v>779</v>
      </c>
      <c r="I139" s="303" t="s">
        <v>759</v>
      </c>
      <c r="J139" s="303"/>
      <c r="K139" s="351"/>
    </row>
    <row r="140" s="1" customFormat="1" ht="15" customHeight="1">
      <c r="B140" s="348"/>
      <c r="C140" s="303" t="s">
        <v>760</v>
      </c>
      <c r="D140" s="303"/>
      <c r="E140" s="303"/>
      <c r="F140" s="326" t="s">
        <v>724</v>
      </c>
      <c r="G140" s="303"/>
      <c r="H140" s="303" t="s">
        <v>760</v>
      </c>
      <c r="I140" s="303" t="s">
        <v>759</v>
      </c>
      <c r="J140" s="303"/>
      <c r="K140" s="351"/>
    </row>
    <row r="141" s="1" customFormat="1" ht="15" customHeight="1">
      <c r="B141" s="348"/>
      <c r="C141" s="303" t="s">
        <v>39</v>
      </c>
      <c r="D141" s="303"/>
      <c r="E141" s="303"/>
      <c r="F141" s="326" t="s">
        <v>724</v>
      </c>
      <c r="G141" s="303"/>
      <c r="H141" s="303" t="s">
        <v>780</v>
      </c>
      <c r="I141" s="303" t="s">
        <v>759</v>
      </c>
      <c r="J141" s="303"/>
      <c r="K141" s="351"/>
    </row>
    <row r="142" s="1" customFormat="1" ht="15" customHeight="1">
      <c r="B142" s="348"/>
      <c r="C142" s="303" t="s">
        <v>781</v>
      </c>
      <c r="D142" s="303"/>
      <c r="E142" s="303"/>
      <c r="F142" s="326" t="s">
        <v>724</v>
      </c>
      <c r="G142" s="303"/>
      <c r="H142" s="303" t="s">
        <v>782</v>
      </c>
      <c r="I142" s="303" t="s">
        <v>759</v>
      </c>
      <c r="J142" s="303"/>
      <c r="K142" s="351"/>
    </row>
    <row r="143" s="1" customFormat="1" ht="15" customHeight="1">
      <c r="B143" s="352"/>
      <c r="C143" s="353"/>
      <c r="D143" s="353"/>
      <c r="E143" s="353"/>
      <c r="F143" s="353"/>
      <c r="G143" s="353"/>
      <c r="H143" s="353"/>
      <c r="I143" s="353"/>
      <c r="J143" s="353"/>
      <c r="K143" s="354"/>
    </row>
    <row r="144" s="1" customFormat="1" ht="18.75" customHeight="1">
      <c r="B144" s="339"/>
      <c r="C144" s="339"/>
      <c r="D144" s="339"/>
      <c r="E144" s="339"/>
      <c r="F144" s="340"/>
      <c r="G144" s="339"/>
      <c r="H144" s="339"/>
      <c r="I144" s="339"/>
      <c r="J144" s="339"/>
      <c r="K144" s="339"/>
    </row>
    <row r="145" s="1" customFormat="1" ht="18.75" customHeight="1"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</row>
    <row r="146" s="1" customFormat="1" ht="7.5" customHeight="1">
      <c r="B146" s="312"/>
      <c r="C146" s="313"/>
      <c r="D146" s="313"/>
      <c r="E146" s="313"/>
      <c r="F146" s="313"/>
      <c r="G146" s="313"/>
      <c r="H146" s="313"/>
      <c r="I146" s="313"/>
      <c r="J146" s="313"/>
      <c r="K146" s="314"/>
    </row>
    <row r="147" s="1" customFormat="1" ht="45" customHeight="1">
      <c r="B147" s="315"/>
      <c r="C147" s="316" t="s">
        <v>783</v>
      </c>
      <c r="D147" s="316"/>
      <c r="E147" s="316"/>
      <c r="F147" s="316"/>
      <c r="G147" s="316"/>
      <c r="H147" s="316"/>
      <c r="I147" s="316"/>
      <c r="J147" s="316"/>
      <c r="K147" s="317"/>
    </row>
    <row r="148" s="1" customFormat="1" ht="17.25" customHeight="1">
      <c r="B148" s="315"/>
      <c r="C148" s="318" t="s">
        <v>718</v>
      </c>
      <c r="D148" s="318"/>
      <c r="E148" s="318"/>
      <c r="F148" s="318" t="s">
        <v>719</v>
      </c>
      <c r="G148" s="319"/>
      <c r="H148" s="318" t="s">
        <v>55</v>
      </c>
      <c r="I148" s="318" t="s">
        <v>58</v>
      </c>
      <c r="J148" s="318" t="s">
        <v>720</v>
      </c>
      <c r="K148" s="317"/>
    </row>
    <row r="149" s="1" customFormat="1" ht="17.25" customHeight="1">
      <c r="B149" s="315"/>
      <c r="C149" s="320" t="s">
        <v>721</v>
      </c>
      <c r="D149" s="320"/>
      <c r="E149" s="320"/>
      <c r="F149" s="321" t="s">
        <v>722</v>
      </c>
      <c r="G149" s="322"/>
      <c r="H149" s="320"/>
      <c r="I149" s="320"/>
      <c r="J149" s="320" t="s">
        <v>723</v>
      </c>
      <c r="K149" s="317"/>
    </row>
    <row r="150" s="1" customFormat="1" ht="5.25" customHeight="1">
      <c r="B150" s="328"/>
      <c r="C150" s="323"/>
      <c r="D150" s="323"/>
      <c r="E150" s="323"/>
      <c r="F150" s="323"/>
      <c r="G150" s="324"/>
      <c r="H150" s="323"/>
      <c r="I150" s="323"/>
      <c r="J150" s="323"/>
      <c r="K150" s="351"/>
    </row>
    <row r="151" s="1" customFormat="1" ht="15" customHeight="1">
      <c r="B151" s="328"/>
      <c r="C151" s="355" t="s">
        <v>727</v>
      </c>
      <c r="D151" s="303"/>
      <c r="E151" s="303"/>
      <c r="F151" s="356" t="s">
        <v>724</v>
      </c>
      <c r="G151" s="303"/>
      <c r="H151" s="355" t="s">
        <v>764</v>
      </c>
      <c r="I151" s="355" t="s">
        <v>726</v>
      </c>
      <c r="J151" s="355">
        <v>120</v>
      </c>
      <c r="K151" s="351"/>
    </row>
    <row r="152" s="1" customFormat="1" ht="15" customHeight="1">
      <c r="B152" s="328"/>
      <c r="C152" s="355" t="s">
        <v>773</v>
      </c>
      <c r="D152" s="303"/>
      <c r="E152" s="303"/>
      <c r="F152" s="356" t="s">
        <v>724</v>
      </c>
      <c r="G152" s="303"/>
      <c r="H152" s="355" t="s">
        <v>784</v>
      </c>
      <c r="I152" s="355" t="s">
        <v>726</v>
      </c>
      <c r="J152" s="355" t="s">
        <v>775</v>
      </c>
      <c r="K152" s="351"/>
    </row>
    <row r="153" s="1" customFormat="1" ht="15" customHeight="1">
      <c r="B153" s="328"/>
      <c r="C153" s="355" t="s">
        <v>672</v>
      </c>
      <c r="D153" s="303"/>
      <c r="E153" s="303"/>
      <c r="F153" s="356" t="s">
        <v>724</v>
      </c>
      <c r="G153" s="303"/>
      <c r="H153" s="355" t="s">
        <v>785</v>
      </c>
      <c r="I153" s="355" t="s">
        <v>726</v>
      </c>
      <c r="J153" s="355" t="s">
        <v>775</v>
      </c>
      <c r="K153" s="351"/>
    </row>
    <row r="154" s="1" customFormat="1" ht="15" customHeight="1">
      <c r="B154" s="328"/>
      <c r="C154" s="355" t="s">
        <v>729</v>
      </c>
      <c r="D154" s="303"/>
      <c r="E154" s="303"/>
      <c r="F154" s="356" t="s">
        <v>730</v>
      </c>
      <c r="G154" s="303"/>
      <c r="H154" s="355" t="s">
        <v>764</v>
      </c>
      <c r="I154" s="355" t="s">
        <v>726</v>
      </c>
      <c r="J154" s="355">
        <v>50</v>
      </c>
      <c r="K154" s="351"/>
    </row>
    <row r="155" s="1" customFormat="1" ht="15" customHeight="1">
      <c r="B155" s="328"/>
      <c r="C155" s="355" t="s">
        <v>732</v>
      </c>
      <c r="D155" s="303"/>
      <c r="E155" s="303"/>
      <c r="F155" s="356" t="s">
        <v>724</v>
      </c>
      <c r="G155" s="303"/>
      <c r="H155" s="355" t="s">
        <v>764</v>
      </c>
      <c r="I155" s="355" t="s">
        <v>734</v>
      </c>
      <c r="J155" s="355"/>
      <c r="K155" s="351"/>
    </row>
    <row r="156" s="1" customFormat="1" ht="15" customHeight="1">
      <c r="B156" s="328"/>
      <c r="C156" s="355" t="s">
        <v>743</v>
      </c>
      <c r="D156" s="303"/>
      <c r="E156" s="303"/>
      <c r="F156" s="356" t="s">
        <v>730</v>
      </c>
      <c r="G156" s="303"/>
      <c r="H156" s="355" t="s">
        <v>764</v>
      </c>
      <c r="I156" s="355" t="s">
        <v>726</v>
      </c>
      <c r="J156" s="355">
        <v>50</v>
      </c>
      <c r="K156" s="351"/>
    </row>
    <row r="157" s="1" customFormat="1" ht="15" customHeight="1">
      <c r="B157" s="328"/>
      <c r="C157" s="355" t="s">
        <v>751</v>
      </c>
      <c r="D157" s="303"/>
      <c r="E157" s="303"/>
      <c r="F157" s="356" t="s">
        <v>730</v>
      </c>
      <c r="G157" s="303"/>
      <c r="H157" s="355" t="s">
        <v>764</v>
      </c>
      <c r="I157" s="355" t="s">
        <v>726</v>
      </c>
      <c r="J157" s="355">
        <v>50</v>
      </c>
      <c r="K157" s="351"/>
    </row>
    <row r="158" s="1" customFormat="1" ht="15" customHeight="1">
      <c r="B158" s="328"/>
      <c r="C158" s="355" t="s">
        <v>749</v>
      </c>
      <c r="D158" s="303"/>
      <c r="E158" s="303"/>
      <c r="F158" s="356" t="s">
        <v>730</v>
      </c>
      <c r="G158" s="303"/>
      <c r="H158" s="355" t="s">
        <v>764</v>
      </c>
      <c r="I158" s="355" t="s">
        <v>726</v>
      </c>
      <c r="J158" s="355">
        <v>50</v>
      </c>
      <c r="K158" s="351"/>
    </row>
    <row r="159" s="1" customFormat="1" ht="15" customHeight="1">
      <c r="B159" s="328"/>
      <c r="C159" s="355" t="s">
        <v>104</v>
      </c>
      <c r="D159" s="303"/>
      <c r="E159" s="303"/>
      <c r="F159" s="356" t="s">
        <v>724</v>
      </c>
      <c r="G159" s="303"/>
      <c r="H159" s="355" t="s">
        <v>786</v>
      </c>
      <c r="I159" s="355" t="s">
        <v>726</v>
      </c>
      <c r="J159" s="355" t="s">
        <v>787</v>
      </c>
      <c r="K159" s="351"/>
    </row>
    <row r="160" s="1" customFormat="1" ht="15" customHeight="1">
      <c r="B160" s="328"/>
      <c r="C160" s="355" t="s">
        <v>788</v>
      </c>
      <c r="D160" s="303"/>
      <c r="E160" s="303"/>
      <c r="F160" s="356" t="s">
        <v>724</v>
      </c>
      <c r="G160" s="303"/>
      <c r="H160" s="355" t="s">
        <v>789</v>
      </c>
      <c r="I160" s="355" t="s">
        <v>759</v>
      </c>
      <c r="J160" s="355"/>
      <c r="K160" s="351"/>
    </row>
    <row r="161" s="1" customFormat="1" ht="15" customHeight="1">
      <c r="B161" s="357"/>
      <c r="C161" s="337"/>
      <c r="D161" s="337"/>
      <c r="E161" s="337"/>
      <c r="F161" s="337"/>
      <c r="G161" s="337"/>
      <c r="H161" s="337"/>
      <c r="I161" s="337"/>
      <c r="J161" s="337"/>
      <c r="K161" s="358"/>
    </row>
    <row r="162" s="1" customFormat="1" ht="18.75" customHeight="1">
      <c r="B162" s="339"/>
      <c r="C162" s="349"/>
      <c r="D162" s="349"/>
      <c r="E162" s="349"/>
      <c r="F162" s="359"/>
      <c r="G162" s="349"/>
      <c r="H162" s="349"/>
      <c r="I162" s="349"/>
      <c r="J162" s="349"/>
      <c r="K162" s="339"/>
    </row>
    <row r="163" s="1" customFormat="1" ht="18.75" customHeight="1"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</row>
    <row r="164" s="1" customFormat="1" ht="7.5" customHeight="1">
      <c r="B164" s="290"/>
      <c r="C164" s="291"/>
      <c r="D164" s="291"/>
      <c r="E164" s="291"/>
      <c r="F164" s="291"/>
      <c r="G164" s="291"/>
      <c r="H164" s="291"/>
      <c r="I164" s="291"/>
      <c r="J164" s="291"/>
      <c r="K164" s="292"/>
    </row>
    <row r="165" s="1" customFormat="1" ht="45" customHeight="1">
      <c r="B165" s="293"/>
      <c r="C165" s="294" t="s">
        <v>790</v>
      </c>
      <c r="D165" s="294"/>
      <c r="E165" s="294"/>
      <c r="F165" s="294"/>
      <c r="G165" s="294"/>
      <c r="H165" s="294"/>
      <c r="I165" s="294"/>
      <c r="J165" s="294"/>
      <c r="K165" s="295"/>
    </row>
    <row r="166" s="1" customFormat="1" ht="17.25" customHeight="1">
      <c r="B166" s="293"/>
      <c r="C166" s="318" t="s">
        <v>718</v>
      </c>
      <c r="D166" s="318"/>
      <c r="E166" s="318"/>
      <c r="F166" s="318" t="s">
        <v>719</v>
      </c>
      <c r="G166" s="360"/>
      <c r="H166" s="361" t="s">
        <v>55</v>
      </c>
      <c r="I166" s="361" t="s">
        <v>58</v>
      </c>
      <c r="J166" s="318" t="s">
        <v>720</v>
      </c>
      <c r="K166" s="295"/>
    </row>
    <row r="167" s="1" customFormat="1" ht="17.25" customHeight="1">
      <c r="B167" s="296"/>
      <c r="C167" s="320" t="s">
        <v>721</v>
      </c>
      <c r="D167" s="320"/>
      <c r="E167" s="320"/>
      <c r="F167" s="321" t="s">
        <v>722</v>
      </c>
      <c r="G167" s="362"/>
      <c r="H167" s="363"/>
      <c r="I167" s="363"/>
      <c r="J167" s="320" t="s">
        <v>723</v>
      </c>
      <c r="K167" s="298"/>
    </row>
    <row r="168" s="1" customFormat="1" ht="5.25" customHeight="1">
      <c r="B168" s="328"/>
      <c r="C168" s="323"/>
      <c r="D168" s="323"/>
      <c r="E168" s="323"/>
      <c r="F168" s="323"/>
      <c r="G168" s="324"/>
      <c r="H168" s="323"/>
      <c r="I168" s="323"/>
      <c r="J168" s="323"/>
      <c r="K168" s="351"/>
    </row>
    <row r="169" s="1" customFormat="1" ht="15" customHeight="1">
      <c r="B169" s="328"/>
      <c r="C169" s="303" t="s">
        <v>727</v>
      </c>
      <c r="D169" s="303"/>
      <c r="E169" s="303"/>
      <c r="F169" s="326" t="s">
        <v>724</v>
      </c>
      <c r="G169" s="303"/>
      <c r="H169" s="303" t="s">
        <v>764</v>
      </c>
      <c r="I169" s="303" t="s">
        <v>726</v>
      </c>
      <c r="J169" s="303">
        <v>120</v>
      </c>
      <c r="K169" s="351"/>
    </row>
    <row r="170" s="1" customFormat="1" ht="15" customHeight="1">
      <c r="B170" s="328"/>
      <c r="C170" s="303" t="s">
        <v>773</v>
      </c>
      <c r="D170" s="303"/>
      <c r="E170" s="303"/>
      <c r="F170" s="326" t="s">
        <v>724</v>
      </c>
      <c r="G170" s="303"/>
      <c r="H170" s="303" t="s">
        <v>774</v>
      </c>
      <c r="I170" s="303" t="s">
        <v>726</v>
      </c>
      <c r="J170" s="303" t="s">
        <v>775</v>
      </c>
      <c r="K170" s="351"/>
    </row>
    <row r="171" s="1" customFormat="1" ht="15" customHeight="1">
      <c r="B171" s="328"/>
      <c r="C171" s="303" t="s">
        <v>672</v>
      </c>
      <c r="D171" s="303"/>
      <c r="E171" s="303"/>
      <c r="F171" s="326" t="s">
        <v>724</v>
      </c>
      <c r="G171" s="303"/>
      <c r="H171" s="303" t="s">
        <v>791</v>
      </c>
      <c r="I171" s="303" t="s">
        <v>726</v>
      </c>
      <c r="J171" s="303" t="s">
        <v>775</v>
      </c>
      <c r="K171" s="351"/>
    </row>
    <row r="172" s="1" customFormat="1" ht="15" customHeight="1">
      <c r="B172" s="328"/>
      <c r="C172" s="303" t="s">
        <v>729</v>
      </c>
      <c r="D172" s="303"/>
      <c r="E172" s="303"/>
      <c r="F172" s="326" t="s">
        <v>730</v>
      </c>
      <c r="G172" s="303"/>
      <c r="H172" s="303" t="s">
        <v>791</v>
      </c>
      <c r="I172" s="303" t="s">
        <v>726</v>
      </c>
      <c r="J172" s="303">
        <v>50</v>
      </c>
      <c r="K172" s="351"/>
    </row>
    <row r="173" s="1" customFormat="1" ht="15" customHeight="1">
      <c r="B173" s="328"/>
      <c r="C173" s="303" t="s">
        <v>732</v>
      </c>
      <c r="D173" s="303"/>
      <c r="E173" s="303"/>
      <c r="F173" s="326" t="s">
        <v>724</v>
      </c>
      <c r="G173" s="303"/>
      <c r="H173" s="303" t="s">
        <v>791</v>
      </c>
      <c r="I173" s="303" t="s">
        <v>734</v>
      </c>
      <c r="J173" s="303"/>
      <c r="K173" s="351"/>
    </row>
    <row r="174" s="1" customFormat="1" ht="15" customHeight="1">
      <c r="B174" s="328"/>
      <c r="C174" s="303" t="s">
        <v>743</v>
      </c>
      <c r="D174" s="303"/>
      <c r="E174" s="303"/>
      <c r="F174" s="326" t="s">
        <v>730</v>
      </c>
      <c r="G174" s="303"/>
      <c r="H174" s="303" t="s">
        <v>791</v>
      </c>
      <c r="I174" s="303" t="s">
        <v>726</v>
      </c>
      <c r="J174" s="303">
        <v>50</v>
      </c>
      <c r="K174" s="351"/>
    </row>
    <row r="175" s="1" customFormat="1" ht="15" customHeight="1">
      <c r="B175" s="328"/>
      <c r="C175" s="303" t="s">
        <v>751</v>
      </c>
      <c r="D175" s="303"/>
      <c r="E175" s="303"/>
      <c r="F175" s="326" t="s">
        <v>730</v>
      </c>
      <c r="G175" s="303"/>
      <c r="H175" s="303" t="s">
        <v>791</v>
      </c>
      <c r="I175" s="303" t="s">
        <v>726</v>
      </c>
      <c r="J175" s="303">
        <v>50</v>
      </c>
      <c r="K175" s="351"/>
    </row>
    <row r="176" s="1" customFormat="1" ht="15" customHeight="1">
      <c r="B176" s="328"/>
      <c r="C176" s="303" t="s">
        <v>749</v>
      </c>
      <c r="D176" s="303"/>
      <c r="E176" s="303"/>
      <c r="F176" s="326" t="s">
        <v>730</v>
      </c>
      <c r="G176" s="303"/>
      <c r="H176" s="303" t="s">
        <v>791</v>
      </c>
      <c r="I176" s="303" t="s">
        <v>726</v>
      </c>
      <c r="J176" s="303">
        <v>50</v>
      </c>
      <c r="K176" s="351"/>
    </row>
    <row r="177" s="1" customFormat="1" ht="15" customHeight="1">
      <c r="B177" s="328"/>
      <c r="C177" s="303" t="s">
        <v>118</v>
      </c>
      <c r="D177" s="303"/>
      <c r="E177" s="303"/>
      <c r="F177" s="326" t="s">
        <v>724</v>
      </c>
      <c r="G177" s="303"/>
      <c r="H177" s="303" t="s">
        <v>792</v>
      </c>
      <c r="I177" s="303" t="s">
        <v>793</v>
      </c>
      <c r="J177" s="303"/>
      <c r="K177" s="351"/>
    </row>
    <row r="178" s="1" customFormat="1" ht="15" customHeight="1">
      <c r="B178" s="328"/>
      <c r="C178" s="303" t="s">
        <v>58</v>
      </c>
      <c r="D178" s="303"/>
      <c r="E178" s="303"/>
      <c r="F178" s="326" t="s">
        <v>724</v>
      </c>
      <c r="G178" s="303"/>
      <c r="H178" s="303" t="s">
        <v>794</v>
      </c>
      <c r="I178" s="303" t="s">
        <v>795</v>
      </c>
      <c r="J178" s="303">
        <v>1</v>
      </c>
      <c r="K178" s="351"/>
    </row>
    <row r="179" s="1" customFormat="1" ht="15" customHeight="1">
      <c r="B179" s="328"/>
      <c r="C179" s="303" t="s">
        <v>54</v>
      </c>
      <c r="D179" s="303"/>
      <c r="E179" s="303"/>
      <c r="F179" s="326" t="s">
        <v>724</v>
      </c>
      <c r="G179" s="303"/>
      <c r="H179" s="303" t="s">
        <v>796</v>
      </c>
      <c r="I179" s="303" t="s">
        <v>726</v>
      </c>
      <c r="J179" s="303">
        <v>20</v>
      </c>
      <c r="K179" s="351"/>
    </row>
    <row r="180" s="1" customFormat="1" ht="15" customHeight="1">
      <c r="B180" s="328"/>
      <c r="C180" s="303" t="s">
        <v>55</v>
      </c>
      <c r="D180" s="303"/>
      <c r="E180" s="303"/>
      <c r="F180" s="326" t="s">
        <v>724</v>
      </c>
      <c r="G180" s="303"/>
      <c r="H180" s="303" t="s">
        <v>797</v>
      </c>
      <c r="I180" s="303" t="s">
        <v>726</v>
      </c>
      <c r="J180" s="303">
        <v>255</v>
      </c>
      <c r="K180" s="351"/>
    </row>
    <row r="181" s="1" customFormat="1" ht="15" customHeight="1">
      <c r="B181" s="328"/>
      <c r="C181" s="303" t="s">
        <v>119</v>
      </c>
      <c r="D181" s="303"/>
      <c r="E181" s="303"/>
      <c r="F181" s="326" t="s">
        <v>724</v>
      </c>
      <c r="G181" s="303"/>
      <c r="H181" s="303" t="s">
        <v>688</v>
      </c>
      <c r="I181" s="303" t="s">
        <v>726</v>
      </c>
      <c r="J181" s="303">
        <v>10</v>
      </c>
      <c r="K181" s="351"/>
    </row>
    <row r="182" s="1" customFormat="1" ht="15" customHeight="1">
      <c r="B182" s="328"/>
      <c r="C182" s="303" t="s">
        <v>120</v>
      </c>
      <c r="D182" s="303"/>
      <c r="E182" s="303"/>
      <c r="F182" s="326" t="s">
        <v>724</v>
      </c>
      <c r="G182" s="303"/>
      <c r="H182" s="303" t="s">
        <v>798</v>
      </c>
      <c r="I182" s="303" t="s">
        <v>759</v>
      </c>
      <c r="J182" s="303"/>
      <c r="K182" s="351"/>
    </row>
    <row r="183" s="1" customFormat="1" ht="15" customHeight="1">
      <c r="B183" s="328"/>
      <c r="C183" s="303" t="s">
        <v>799</v>
      </c>
      <c r="D183" s="303"/>
      <c r="E183" s="303"/>
      <c r="F183" s="326" t="s">
        <v>724</v>
      </c>
      <c r="G183" s="303"/>
      <c r="H183" s="303" t="s">
        <v>800</v>
      </c>
      <c r="I183" s="303" t="s">
        <v>759</v>
      </c>
      <c r="J183" s="303"/>
      <c r="K183" s="351"/>
    </row>
    <row r="184" s="1" customFormat="1" ht="15" customHeight="1">
      <c r="B184" s="328"/>
      <c r="C184" s="303" t="s">
        <v>788</v>
      </c>
      <c r="D184" s="303"/>
      <c r="E184" s="303"/>
      <c r="F184" s="326" t="s">
        <v>724</v>
      </c>
      <c r="G184" s="303"/>
      <c r="H184" s="303" t="s">
        <v>801</v>
      </c>
      <c r="I184" s="303" t="s">
        <v>759</v>
      </c>
      <c r="J184" s="303"/>
      <c r="K184" s="351"/>
    </row>
    <row r="185" s="1" customFormat="1" ht="15" customHeight="1">
      <c r="B185" s="328"/>
      <c r="C185" s="303" t="s">
        <v>122</v>
      </c>
      <c r="D185" s="303"/>
      <c r="E185" s="303"/>
      <c r="F185" s="326" t="s">
        <v>730</v>
      </c>
      <c r="G185" s="303"/>
      <c r="H185" s="303" t="s">
        <v>802</v>
      </c>
      <c r="I185" s="303" t="s">
        <v>726</v>
      </c>
      <c r="J185" s="303">
        <v>50</v>
      </c>
      <c r="K185" s="351"/>
    </row>
    <row r="186" s="1" customFormat="1" ht="15" customHeight="1">
      <c r="B186" s="328"/>
      <c r="C186" s="303" t="s">
        <v>803</v>
      </c>
      <c r="D186" s="303"/>
      <c r="E186" s="303"/>
      <c r="F186" s="326" t="s">
        <v>730</v>
      </c>
      <c r="G186" s="303"/>
      <c r="H186" s="303" t="s">
        <v>804</v>
      </c>
      <c r="I186" s="303" t="s">
        <v>805</v>
      </c>
      <c r="J186" s="303"/>
      <c r="K186" s="351"/>
    </row>
    <row r="187" s="1" customFormat="1" ht="15" customHeight="1">
      <c r="B187" s="328"/>
      <c r="C187" s="303" t="s">
        <v>806</v>
      </c>
      <c r="D187" s="303"/>
      <c r="E187" s="303"/>
      <c r="F187" s="326" t="s">
        <v>730</v>
      </c>
      <c r="G187" s="303"/>
      <c r="H187" s="303" t="s">
        <v>807</v>
      </c>
      <c r="I187" s="303" t="s">
        <v>805</v>
      </c>
      <c r="J187" s="303"/>
      <c r="K187" s="351"/>
    </row>
    <row r="188" s="1" customFormat="1" ht="15" customHeight="1">
      <c r="B188" s="328"/>
      <c r="C188" s="303" t="s">
        <v>808</v>
      </c>
      <c r="D188" s="303"/>
      <c r="E188" s="303"/>
      <c r="F188" s="326" t="s">
        <v>730</v>
      </c>
      <c r="G188" s="303"/>
      <c r="H188" s="303" t="s">
        <v>809</v>
      </c>
      <c r="I188" s="303" t="s">
        <v>805</v>
      </c>
      <c r="J188" s="303"/>
      <c r="K188" s="351"/>
    </row>
    <row r="189" s="1" customFormat="1" ht="15" customHeight="1">
      <c r="B189" s="328"/>
      <c r="C189" s="364" t="s">
        <v>810</v>
      </c>
      <c r="D189" s="303"/>
      <c r="E189" s="303"/>
      <c r="F189" s="326" t="s">
        <v>730</v>
      </c>
      <c r="G189" s="303"/>
      <c r="H189" s="303" t="s">
        <v>811</v>
      </c>
      <c r="I189" s="303" t="s">
        <v>812</v>
      </c>
      <c r="J189" s="365" t="s">
        <v>813</v>
      </c>
      <c r="K189" s="351"/>
    </row>
    <row r="190" s="17" customFormat="1" ht="15" customHeight="1">
      <c r="B190" s="366"/>
      <c r="C190" s="367" t="s">
        <v>814</v>
      </c>
      <c r="D190" s="368"/>
      <c r="E190" s="368"/>
      <c r="F190" s="369" t="s">
        <v>730</v>
      </c>
      <c r="G190" s="368"/>
      <c r="H190" s="368" t="s">
        <v>815</v>
      </c>
      <c r="I190" s="368" t="s">
        <v>812</v>
      </c>
      <c r="J190" s="370" t="s">
        <v>813</v>
      </c>
      <c r="K190" s="371"/>
    </row>
    <row r="191" s="1" customFormat="1" ht="15" customHeight="1">
      <c r="B191" s="328"/>
      <c r="C191" s="364" t="s">
        <v>43</v>
      </c>
      <c r="D191" s="303"/>
      <c r="E191" s="303"/>
      <c r="F191" s="326" t="s">
        <v>724</v>
      </c>
      <c r="G191" s="303"/>
      <c r="H191" s="300" t="s">
        <v>816</v>
      </c>
      <c r="I191" s="303" t="s">
        <v>817</v>
      </c>
      <c r="J191" s="303"/>
      <c r="K191" s="351"/>
    </row>
    <row r="192" s="1" customFormat="1" ht="15" customHeight="1">
      <c r="B192" s="328"/>
      <c r="C192" s="364" t="s">
        <v>818</v>
      </c>
      <c r="D192" s="303"/>
      <c r="E192" s="303"/>
      <c r="F192" s="326" t="s">
        <v>724</v>
      </c>
      <c r="G192" s="303"/>
      <c r="H192" s="303" t="s">
        <v>819</v>
      </c>
      <c r="I192" s="303" t="s">
        <v>759</v>
      </c>
      <c r="J192" s="303"/>
      <c r="K192" s="351"/>
    </row>
    <row r="193" s="1" customFormat="1" ht="15" customHeight="1">
      <c r="B193" s="328"/>
      <c r="C193" s="364" t="s">
        <v>820</v>
      </c>
      <c r="D193" s="303"/>
      <c r="E193" s="303"/>
      <c r="F193" s="326" t="s">
        <v>724</v>
      </c>
      <c r="G193" s="303"/>
      <c r="H193" s="303" t="s">
        <v>821</v>
      </c>
      <c r="I193" s="303" t="s">
        <v>759</v>
      </c>
      <c r="J193" s="303"/>
      <c r="K193" s="351"/>
    </row>
    <row r="194" s="1" customFormat="1" ht="15" customHeight="1">
      <c r="B194" s="328"/>
      <c r="C194" s="364" t="s">
        <v>822</v>
      </c>
      <c r="D194" s="303"/>
      <c r="E194" s="303"/>
      <c r="F194" s="326" t="s">
        <v>730</v>
      </c>
      <c r="G194" s="303"/>
      <c r="H194" s="303" t="s">
        <v>823</v>
      </c>
      <c r="I194" s="303" t="s">
        <v>759</v>
      </c>
      <c r="J194" s="303"/>
      <c r="K194" s="351"/>
    </row>
    <row r="195" s="1" customFormat="1" ht="15" customHeight="1">
      <c r="B195" s="357"/>
      <c r="C195" s="372"/>
      <c r="D195" s="337"/>
      <c r="E195" s="337"/>
      <c r="F195" s="337"/>
      <c r="G195" s="337"/>
      <c r="H195" s="337"/>
      <c r="I195" s="337"/>
      <c r="J195" s="337"/>
      <c r="K195" s="358"/>
    </row>
    <row r="196" s="1" customFormat="1" ht="18.75" customHeight="1">
      <c r="B196" s="339"/>
      <c r="C196" s="349"/>
      <c r="D196" s="349"/>
      <c r="E196" s="349"/>
      <c r="F196" s="359"/>
      <c r="G196" s="349"/>
      <c r="H196" s="349"/>
      <c r="I196" s="349"/>
      <c r="J196" s="349"/>
      <c r="K196" s="339"/>
    </row>
    <row r="197" s="1" customFormat="1" ht="18.75" customHeight="1">
      <c r="B197" s="339"/>
      <c r="C197" s="349"/>
      <c r="D197" s="349"/>
      <c r="E197" s="349"/>
      <c r="F197" s="359"/>
      <c r="G197" s="349"/>
      <c r="H197" s="349"/>
      <c r="I197" s="349"/>
      <c r="J197" s="349"/>
      <c r="K197" s="339"/>
    </row>
    <row r="198" s="1" customFormat="1" ht="18.75" customHeight="1">
      <c r="B198" s="311"/>
      <c r="C198" s="311"/>
      <c r="D198" s="311"/>
      <c r="E198" s="311"/>
      <c r="F198" s="311"/>
      <c r="G198" s="311"/>
      <c r="H198" s="311"/>
      <c r="I198" s="311"/>
      <c r="J198" s="311"/>
      <c r="K198" s="311"/>
    </row>
    <row r="199" s="1" customFormat="1" ht="13.5">
      <c r="B199" s="290"/>
      <c r="C199" s="291"/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1">
      <c r="B200" s="293"/>
      <c r="C200" s="294" t="s">
        <v>824</v>
      </c>
      <c r="D200" s="294"/>
      <c r="E200" s="294"/>
      <c r="F200" s="294"/>
      <c r="G200" s="294"/>
      <c r="H200" s="294"/>
      <c r="I200" s="294"/>
      <c r="J200" s="294"/>
      <c r="K200" s="295"/>
    </row>
    <row r="201" s="1" customFormat="1" ht="25.5" customHeight="1">
      <c r="B201" s="293"/>
      <c r="C201" s="373" t="s">
        <v>825</v>
      </c>
      <c r="D201" s="373"/>
      <c r="E201" s="373"/>
      <c r="F201" s="373" t="s">
        <v>826</v>
      </c>
      <c r="G201" s="374"/>
      <c r="H201" s="373" t="s">
        <v>827</v>
      </c>
      <c r="I201" s="373"/>
      <c r="J201" s="373"/>
      <c r="K201" s="295"/>
    </row>
    <row r="202" s="1" customFormat="1" ht="5.25" customHeight="1">
      <c r="B202" s="328"/>
      <c r="C202" s="323"/>
      <c r="D202" s="323"/>
      <c r="E202" s="323"/>
      <c r="F202" s="323"/>
      <c r="G202" s="349"/>
      <c r="H202" s="323"/>
      <c r="I202" s="323"/>
      <c r="J202" s="323"/>
      <c r="K202" s="351"/>
    </row>
    <row r="203" s="1" customFormat="1" ht="15" customHeight="1">
      <c r="B203" s="328"/>
      <c r="C203" s="303" t="s">
        <v>817</v>
      </c>
      <c r="D203" s="303"/>
      <c r="E203" s="303"/>
      <c r="F203" s="326" t="s">
        <v>44</v>
      </c>
      <c r="G203" s="303"/>
      <c r="H203" s="303" t="s">
        <v>828</v>
      </c>
      <c r="I203" s="303"/>
      <c r="J203" s="303"/>
      <c r="K203" s="351"/>
    </row>
    <row r="204" s="1" customFormat="1" ht="15" customHeight="1">
      <c r="B204" s="328"/>
      <c r="C204" s="303"/>
      <c r="D204" s="303"/>
      <c r="E204" s="303"/>
      <c r="F204" s="326" t="s">
        <v>45</v>
      </c>
      <c r="G204" s="303"/>
      <c r="H204" s="303" t="s">
        <v>829</v>
      </c>
      <c r="I204" s="303"/>
      <c r="J204" s="303"/>
      <c r="K204" s="351"/>
    </row>
    <row r="205" s="1" customFormat="1" ht="15" customHeight="1">
      <c r="B205" s="328"/>
      <c r="C205" s="303"/>
      <c r="D205" s="303"/>
      <c r="E205" s="303"/>
      <c r="F205" s="326" t="s">
        <v>48</v>
      </c>
      <c r="G205" s="303"/>
      <c r="H205" s="303" t="s">
        <v>830</v>
      </c>
      <c r="I205" s="303"/>
      <c r="J205" s="303"/>
      <c r="K205" s="351"/>
    </row>
    <row r="206" s="1" customFormat="1" ht="15" customHeight="1">
      <c r="B206" s="328"/>
      <c r="C206" s="303"/>
      <c r="D206" s="303"/>
      <c r="E206" s="303"/>
      <c r="F206" s="326" t="s">
        <v>46</v>
      </c>
      <c r="G206" s="303"/>
      <c r="H206" s="303" t="s">
        <v>831</v>
      </c>
      <c r="I206" s="303"/>
      <c r="J206" s="303"/>
      <c r="K206" s="351"/>
    </row>
    <row r="207" s="1" customFormat="1" ht="15" customHeight="1">
      <c r="B207" s="328"/>
      <c r="C207" s="303"/>
      <c r="D207" s="303"/>
      <c r="E207" s="303"/>
      <c r="F207" s="326" t="s">
        <v>47</v>
      </c>
      <c r="G207" s="303"/>
      <c r="H207" s="303" t="s">
        <v>832</v>
      </c>
      <c r="I207" s="303"/>
      <c r="J207" s="303"/>
      <c r="K207" s="351"/>
    </row>
    <row r="208" s="1" customFormat="1" ht="15" customHeight="1">
      <c r="B208" s="328"/>
      <c r="C208" s="303"/>
      <c r="D208" s="303"/>
      <c r="E208" s="303"/>
      <c r="F208" s="326"/>
      <c r="G208" s="303"/>
      <c r="H208" s="303"/>
      <c r="I208" s="303"/>
      <c r="J208" s="303"/>
      <c r="K208" s="351"/>
    </row>
    <row r="209" s="1" customFormat="1" ht="15" customHeight="1">
      <c r="B209" s="328"/>
      <c r="C209" s="303" t="s">
        <v>771</v>
      </c>
      <c r="D209" s="303"/>
      <c r="E209" s="303"/>
      <c r="F209" s="326" t="s">
        <v>80</v>
      </c>
      <c r="G209" s="303"/>
      <c r="H209" s="303" t="s">
        <v>833</v>
      </c>
      <c r="I209" s="303"/>
      <c r="J209" s="303"/>
      <c r="K209" s="351"/>
    </row>
    <row r="210" s="1" customFormat="1" ht="15" customHeight="1">
      <c r="B210" s="328"/>
      <c r="C210" s="303"/>
      <c r="D210" s="303"/>
      <c r="E210" s="303"/>
      <c r="F210" s="326" t="s">
        <v>666</v>
      </c>
      <c r="G210" s="303"/>
      <c r="H210" s="303" t="s">
        <v>667</v>
      </c>
      <c r="I210" s="303"/>
      <c r="J210" s="303"/>
      <c r="K210" s="351"/>
    </row>
    <row r="211" s="1" customFormat="1" ht="15" customHeight="1">
      <c r="B211" s="328"/>
      <c r="C211" s="303"/>
      <c r="D211" s="303"/>
      <c r="E211" s="303"/>
      <c r="F211" s="326" t="s">
        <v>664</v>
      </c>
      <c r="G211" s="303"/>
      <c r="H211" s="303" t="s">
        <v>834</v>
      </c>
      <c r="I211" s="303"/>
      <c r="J211" s="303"/>
      <c r="K211" s="351"/>
    </row>
    <row r="212" s="1" customFormat="1" ht="15" customHeight="1">
      <c r="B212" s="375"/>
      <c r="C212" s="303"/>
      <c r="D212" s="303"/>
      <c r="E212" s="303"/>
      <c r="F212" s="326" t="s">
        <v>668</v>
      </c>
      <c r="G212" s="364"/>
      <c r="H212" s="355" t="s">
        <v>669</v>
      </c>
      <c r="I212" s="355"/>
      <c r="J212" s="355"/>
      <c r="K212" s="376"/>
    </row>
    <row r="213" s="1" customFormat="1" ht="15" customHeight="1">
      <c r="B213" s="375"/>
      <c r="C213" s="303"/>
      <c r="D213" s="303"/>
      <c r="E213" s="303"/>
      <c r="F213" s="326" t="s">
        <v>670</v>
      </c>
      <c r="G213" s="364"/>
      <c r="H213" s="355" t="s">
        <v>639</v>
      </c>
      <c r="I213" s="355"/>
      <c r="J213" s="355"/>
      <c r="K213" s="376"/>
    </row>
    <row r="214" s="1" customFormat="1" ht="15" customHeight="1">
      <c r="B214" s="375"/>
      <c r="C214" s="303"/>
      <c r="D214" s="303"/>
      <c r="E214" s="303"/>
      <c r="F214" s="326"/>
      <c r="G214" s="364"/>
      <c r="H214" s="355"/>
      <c r="I214" s="355"/>
      <c r="J214" s="355"/>
      <c r="K214" s="376"/>
    </row>
    <row r="215" s="1" customFormat="1" ht="15" customHeight="1">
      <c r="B215" s="375"/>
      <c r="C215" s="303" t="s">
        <v>795</v>
      </c>
      <c r="D215" s="303"/>
      <c r="E215" s="303"/>
      <c r="F215" s="326">
        <v>1</v>
      </c>
      <c r="G215" s="364"/>
      <c r="H215" s="355" t="s">
        <v>835</v>
      </c>
      <c r="I215" s="355"/>
      <c r="J215" s="355"/>
      <c r="K215" s="376"/>
    </row>
    <row r="216" s="1" customFormat="1" ht="15" customHeight="1">
      <c r="B216" s="375"/>
      <c r="C216" s="303"/>
      <c r="D216" s="303"/>
      <c r="E216" s="303"/>
      <c r="F216" s="326">
        <v>2</v>
      </c>
      <c r="G216" s="364"/>
      <c r="H216" s="355" t="s">
        <v>836</v>
      </c>
      <c r="I216" s="355"/>
      <c r="J216" s="355"/>
      <c r="K216" s="376"/>
    </row>
    <row r="217" s="1" customFormat="1" ht="15" customHeight="1">
      <c r="B217" s="375"/>
      <c r="C217" s="303"/>
      <c r="D217" s="303"/>
      <c r="E217" s="303"/>
      <c r="F217" s="326">
        <v>3</v>
      </c>
      <c r="G217" s="364"/>
      <c r="H217" s="355" t="s">
        <v>837</v>
      </c>
      <c r="I217" s="355"/>
      <c r="J217" s="355"/>
      <c r="K217" s="376"/>
    </row>
    <row r="218" s="1" customFormat="1" ht="15" customHeight="1">
      <c r="B218" s="375"/>
      <c r="C218" s="303"/>
      <c r="D218" s="303"/>
      <c r="E218" s="303"/>
      <c r="F218" s="326">
        <v>4</v>
      </c>
      <c r="G218" s="364"/>
      <c r="H218" s="355" t="s">
        <v>838</v>
      </c>
      <c r="I218" s="355"/>
      <c r="J218" s="355"/>
      <c r="K218" s="376"/>
    </row>
    <row r="219" s="1" customFormat="1" ht="12.75" customHeight="1">
      <c r="B219" s="377"/>
      <c r="C219" s="378"/>
      <c r="D219" s="378"/>
      <c r="E219" s="378"/>
      <c r="F219" s="378"/>
      <c r="G219" s="378"/>
      <c r="H219" s="378"/>
      <c r="I219" s="378"/>
      <c r="J219" s="378"/>
      <c r="K219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PRIPRAVA\j.ryk</dc:creator>
  <cp:lastModifiedBy>PRIPRAVA\j.ryk</cp:lastModifiedBy>
  <dcterms:created xsi:type="dcterms:W3CDTF">2025-02-13T08:26:29Z</dcterms:created>
  <dcterms:modified xsi:type="dcterms:W3CDTF">2025-02-13T08:26:32Z</dcterms:modified>
</cp:coreProperties>
</file>